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0" yWindow="65521" windowWidth="19170" windowHeight="9540" activeTab="0"/>
  </bookViews>
  <sheets>
    <sheet name="A Grade GC Sort" sheetId="1" r:id="rId1"/>
    <sheet name="B Grade GC Sort" sheetId="2" r:id="rId2"/>
    <sheet name="C Grade GC Sort" sheetId="3" r:id="rId3"/>
    <sheet name="D Grade GC Sort" sheetId="4" r:id="rId4"/>
    <sheet name="A - raw data" sheetId="5" r:id="rId5"/>
    <sheet name="B - raw data" sheetId="6" r:id="rId6"/>
    <sheet name="C - raw data" sheetId="7" r:id="rId7"/>
    <sheet name="D - raw data" sheetId="8" r:id="rId8"/>
    <sheet name="ITT Start Order &amp; Calcs" sheetId="9" r:id="rId9"/>
    <sheet name="TT Times" sheetId="10" r:id="rId10"/>
    <sheet name="Teams" sheetId="11" r:id="rId11"/>
  </sheets>
  <definedNames>
    <definedName name="_xlnm._FilterDatabase" localSheetId="0" hidden="1">'A Grade GC Sort'!$A$4:$F$15</definedName>
    <definedName name="_xlnm._FilterDatabase" localSheetId="1" hidden="1">'B Grade GC Sort'!$A$4:$F$26</definedName>
    <definedName name="_xlnm._FilterDatabase" localSheetId="2" hidden="1">'C Grade GC Sort'!$A$4:$F$18</definedName>
    <definedName name="_xlnm._FilterDatabase" localSheetId="3" hidden="1">'D Grade GC Sort'!$A$4:$F$15</definedName>
    <definedName name="_xlnm.Print_Area" localSheetId="9">'TT Times'!$A$5:$F$126</definedName>
  </definedNames>
  <calcPr fullCalcOnLoad="1"/>
</workbook>
</file>

<file path=xl/comments1.xml><?xml version="1.0" encoding="utf-8"?>
<comments xmlns="http://schemas.openxmlformats.org/spreadsheetml/2006/main">
  <authors>
    <author>Paul Yeatman</author>
  </authors>
  <commentList>
    <comment ref="A18" authorId="0">
      <text>
        <r>
          <rPr>
            <b/>
            <sz val="8"/>
            <rFont val="Tahoma"/>
            <family val="2"/>
          </rPr>
          <t>names copies directly from place bonus section of raw data - will see if can get to autopopulate</t>
        </r>
      </text>
    </comment>
  </commentList>
</comments>
</file>

<file path=xl/comments5.xml><?xml version="1.0" encoding="utf-8"?>
<comments xmlns="http://schemas.openxmlformats.org/spreadsheetml/2006/main">
  <authors>
    <author>Paul Yeatman</author>
  </authors>
  <commentList>
    <comment ref="A4" authorId="0">
      <text>
        <r>
          <rPr>
            <sz val="8"/>
            <rFont val="Tahoma"/>
            <family val="2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2"/>
          </rPr>
          <t>Stage 2 (TT times) pulled into spreadsheet directly from TT sheet to the main GC table</t>
        </r>
      </text>
    </comment>
    <comment ref="E107" authorId="0">
      <text>
        <r>
          <rPr>
            <b/>
            <sz val="8"/>
            <rFont val="Tahoma"/>
            <family val="2"/>
          </rPr>
          <t>Paul Yeatman:</t>
        </r>
        <r>
          <rPr>
            <sz val="8"/>
            <rFont val="Tahoma"/>
            <family val="2"/>
          </rPr>
          <t xml:space="preserve">
from sprint and KOM</t>
        </r>
      </text>
    </comment>
    <comment ref="D108" authorId="0">
      <text>
        <r>
          <rPr>
            <b/>
            <sz val="8"/>
            <rFont val="Tahoma"/>
            <family val="2"/>
          </rPr>
          <t>Paul Yeatman:</t>
        </r>
        <r>
          <rPr>
            <sz val="8"/>
            <rFont val="Tahoma"/>
            <family val="2"/>
          </rPr>
          <t xml:space="preserve">
time bomus from stage place
</t>
        </r>
      </text>
    </comment>
    <comment ref="I107" authorId="0">
      <text>
        <r>
          <rPr>
            <b/>
            <sz val="8"/>
            <rFont val="Tahoma"/>
            <family val="2"/>
          </rPr>
          <t>Paul Yeatman:</t>
        </r>
        <r>
          <rPr>
            <sz val="8"/>
            <rFont val="Tahoma"/>
            <family val="2"/>
          </rPr>
          <t xml:space="preserve">
from sprint and KOM</t>
        </r>
      </text>
    </comment>
    <comment ref="M107" authorId="0">
      <text>
        <r>
          <rPr>
            <b/>
            <sz val="8"/>
            <rFont val="Tahoma"/>
            <family val="2"/>
          </rPr>
          <t>Paul Yeatman:</t>
        </r>
        <r>
          <rPr>
            <sz val="8"/>
            <rFont val="Tahoma"/>
            <family val="2"/>
          </rPr>
          <t xml:space="preserve">
from sprint and KOM</t>
        </r>
      </text>
    </comment>
  </commentList>
</comments>
</file>

<file path=xl/comments6.xml><?xml version="1.0" encoding="utf-8"?>
<comments xmlns="http://schemas.openxmlformats.org/spreadsheetml/2006/main">
  <authors>
    <author>Paul Yeatman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Paul Yeatman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Paul Yeatman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Paul Yeatman</author>
  </authors>
  <commentList>
    <comment ref="K58" authorId="0">
      <text>
        <r>
          <rPr>
            <b/>
            <sz val="8"/>
            <rFont val="Tahoma"/>
            <family val="2"/>
          </rPr>
          <t xml:space="preserve">copy the adjusted times here as VALUE then sort via column J
</t>
        </r>
      </text>
    </comment>
    <comment ref="K85" authorId="0">
      <text>
        <r>
          <rPr>
            <b/>
            <sz val="8"/>
            <rFont val="Tahoma"/>
            <family val="2"/>
          </rPr>
          <t xml:space="preserve">copy the adjusted times here as VALUE then sort via column J
</t>
        </r>
      </text>
    </comment>
    <comment ref="K115" authorId="0">
      <text>
        <r>
          <rPr>
            <b/>
            <sz val="8"/>
            <rFont val="Tahoma"/>
            <family val="2"/>
          </rPr>
          <t xml:space="preserve">copy the adjusted times here as VALUE then sort via column J
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copy the adjusted times here as VALUE then sort via column J
</t>
        </r>
      </text>
    </comment>
  </commentList>
</comments>
</file>

<file path=xl/sharedStrings.xml><?xml version="1.0" encoding="utf-8"?>
<sst xmlns="http://schemas.openxmlformats.org/spreadsheetml/2006/main" count="964" uniqueCount="213">
  <si>
    <t>Name</t>
  </si>
  <si>
    <t>Club</t>
  </si>
  <si>
    <t>D</t>
  </si>
  <si>
    <t>Warragul</t>
  </si>
  <si>
    <t>LaTrobe City</t>
  </si>
  <si>
    <t>Rider No</t>
  </si>
  <si>
    <t>Samuel Beveridge</t>
  </si>
  <si>
    <t>Daniel Gaffa</t>
  </si>
  <si>
    <t>Jason Strickland</t>
  </si>
  <si>
    <t>James Timmer-Arends</t>
  </si>
  <si>
    <t>Brett Van Berkel</t>
  </si>
  <si>
    <t>Stuart Smith</t>
  </si>
  <si>
    <t>Ronald Purtle</t>
  </si>
  <si>
    <t>Troy Warren</t>
  </si>
  <si>
    <t>Jason Laird</t>
  </si>
  <si>
    <t>Jarryd Jones</t>
  </si>
  <si>
    <t>Tim Boote</t>
  </si>
  <si>
    <t>Bairnsdale</t>
  </si>
  <si>
    <t>David McLean</t>
  </si>
  <si>
    <t>Paul Makepeace</t>
  </si>
  <si>
    <t>Paul Yeatman</t>
  </si>
  <si>
    <t>Kristy Glover</t>
  </si>
  <si>
    <t>Wellington</t>
  </si>
  <si>
    <t>Kevin Feely</t>
  </si>
  <si>
    <t>Leongatha</t>
  </si>
  <si>
    <t>Tony Smith</t>
  </si>
  <si>
    <t>Charles Davine</t>
  </si>
  <si>
    <t>Peter Finlayson</t>
  </si>
  <si>
    <t>Leigh Hauxwell</t>
  </si>
  <si>
    <t>Ross Henry</t>
  </si>
  <si>
    <t>James Lalor</t>
  </si>
  <si>
    <t>Glenn Marriott</t>
  </si>
  <si>
    <t>Cyrus Monk</t>
  </si>
  <si>
    <t>Rob Monk</t>
  </si>
  <si>
    <t>Joseph Patrick</t>
  </si>
  <si>
    <t>Jack Walk</t>
  </si>
  <si>
    <t>Gary Jago</t>
  </si>
  <si>
    <t>Chris Jehu</t>
  </si>
  <si>
    <t>Aaron Wain</t>
  </si>
  <si>
    <t>Shane Pettingill</t>
  </si>
  <si>
    <t>Latrobe City</t>
  </si>
  <si>
    <t>John Taylor</t>
  </si>
  <si>
    <t>Thomas McFarlane</t>
  </si>
  <si>
    <t>Chris Rowe</t>
  </si>
  <si>
    <t>Phil Hanley</t>
  </si>
  <si>
    <t>Neil White</t>
  </si>
  <si>
    <t>James Blyth</t>
  </si>
  <si>
    <t>Luke Gallagher</t>
  </si>
  <si>
    <t>Jayden Manintveld</t>
  </si>
  <si>
    <t>Graeme Patrick</t>
  </si>
  <si>
    <t>Robert Murray</t>
  </si>
  <si>
    <t>Adam Palmer</t>
  </si>
  <si>
    <t>Ross Wembridge</t>
  </si>
  <si>
    <t>Gerry Entwisle</t>
  </si>
  <si>
    <t>John Davine</t>
  </si>
  <si>
    <t>Andrew Gordon</t>
  </si>
  <si>
    <t>Paul Kennedy</t>
  </si>
  <si>
    <t>Colin Manintveld</t>
  </si>
  <si>
    <t>Alec Mates</t>
  </si>
  <si>
    <t>Brenton Jones</t>
  </si>
  <si>
    <t>Start Time</t>
  </si>
  <si>
    <t>Grade</t>
  </si>
  <si>
    <t>C</t>
  </si>
  <si>
    <t>B</t>
  </si>
  <si>
    <t>A</t>
  </si>
  <si>
    <t>Stage 1</t>
  </si>
  <si>
    <t>Stage 2</t>
  </si>
  <si>
    <t>Stage 3</t>
  </si>
  <si>
    <t>Stage 4</t>
  </si>
  <si>
    <t>Clint Wilson</t>
  </si>
  <si>
    <t xml:space="preserve">Bairnsdale </t>
  </si>
  <si>
    <t>Geoffrey Thomson</t>
  </si>
  <si>
    <t>Laim McCall</t>
  </si>
  <si>
    <t>James Brownlie</t>
  </si>
  <si>
    <t>Norm Gray</t>
  </si>
  <si>
    <t>Place</t>
  </si>
  <si>
    <t>A Grade</t>
  </si>
  <si>
    <t>B Grade</t>
  </si>
  <si>
    <t>C Grade</t>
  </si>
  <si>
    <t>D Grade</t>
  </si>
  <si>
    <t>Ride Time</t>
  </si>
  <si>
    <t>Time From winner</t>
  </si>
  <si>
    <t>Total</t>
  </si>
  <si>
    <t>Stage Finish</t>
  </si>
  <si>
    <t>Place Points</t>
  </si>
  <si>
    <t>Sprint Points</t>
  </si>
  <si>
    <t>KOM Points</t>
  </si>
  <si>
    <t>Overall Stage</t>
  </si>
  <si>
    <t>GC Points</t>
  </si>
  <si>
    <t>B GRADE</t>
  </si>
  <si>
    <t>C GRADE</t>
  </si>
  <si>
    <t>Sprint Comp</t>
  </si>
  <si>
    <t>KOM</t>
  </si>
  <si>
    <t>Club Team Aggregate</t>
  </si>
  <si>
    <t>Latrobe</t>
  </si>
  <si>
    <t>Raw time</t>
  </si>
  <si>
    <t>Adjusted Time</t>
  </si>
  <si>
    <t>Overall TT Comparision</t>
  </si>
  <si>
    <t>Sprint Competition</t>
  </si>
  <si>
    <t>Overall GC Classification</t>
  </si>
  <si>
    <t>KOM Competition</t>
  </si>
  <si>
    <t>Totals</t>
  </si>
  <si>
    <t>Stage Finish Points</t>
  </si>
  <si>
    <t>Points</t>
  </si>
  <si>
    <t>8+</t>
  </si>
  <si>
    <t>TT Distance</t>
  </si>
  <si>
    <t>km</t>
  </si>
  <si>
    <t>Overall Place</t>
  </si>
  <si>
    <t>Average Speed (kph)</t>
  </si>
  <si>
    <t>Data is not calculated - here for sorting purposed only (fix up later)</t>
  </si>
  <si>
    <t>club</t>
  </si>
  <si>
    <t>d rider 12</t>
  </si>
  <si>
    <t>d rider 13</t>
  </si>
  <si>
    <t>d rider 14</t>
  </si>
  <si>
    <t>d rider 15</t>
  </si>
  <si>
    <t>d rider 16</t>
  </si>
  <si>
    <t>d rider 17</t>
  </si>
  <si>
    <t>d rider 18</t>
  </si>
  <si>
    <t>d rider 19</t>
  </si>
  <si>
    <t>d rider 21</t>
  </si>
  <si>
    <t>d rider 22</t>
  </si>
  <si>
    <t>d rider 23</t>
  </si>
  <si>
    <t>d rider 24</t>
  </si>
  <si>
    <t>d rider 25</t>
  </si>
  <si>
    <t>d rider 26</t>
  </si>
  <si>
    <t>d rider 27</t>
  </si>
  <si>
    <t>d rider 28</t>
  </si>
  <si>
    <t>d rider 29</t>
  </si>
  <si>
    <t>d rider 30</t>
  </si>
  <si>
    <t>c rider 15</t>
  </si>
  <si>
    <t>c rider 16</t>
  </si>
  <si>
    <t>c rider 17</t>
  </si>
  <si>
    <t>c rider 18</t>
  </si>
  <si>
    <t>c rider 19</t>
  </si>
  <si>
    <t>c rider 20</t>
  </si>
  <si>
    <t>c rider 21</t>
  </si>
  <si>
    <t>c rider 22</t>
  </si>
  <si>
    <t>c rider 23</t>
  </si>
  <si>
    <t>c rider 24</t>
  </si>
  <si>
    <t>c rider 25</t>
  </si>
  <si>
    <t>c rider 26</t>
  </si>
  <si>
    <t>c rider 27</t>
  </si>
  <si>
    <t>c rider 28</t>
  </si>
  <si>
    <t>c rider 29</t>
  </si>
  <si>
    <t>c rider 30</t>
  </si>
  <si>
    <t>D GRADE</t>
  </si>
  <si>
    <t>b rider 23</t>
  </si>
  <si>
    <t>b rider 24</t>
  </si>
  <si>
    <t>b rider 25</t>
  </si>
  <si>
    <t>b rider 26</t>
  </si>
  <si>
    <t>b rider 27</t>
  </si>
  <si>
    <t>b rider 28</t>
  </si>
  <si>
    <t>b rider 29</t>
  </si>
  <si>
    <t>b rider 30</t>
  </si>
  <si>
    <t>a rider 12</t>
  </si>
  <si>
    <t>a rider 13</t>
  </si>
  <si>
    <t>a rider 14</t>
  </si>
  <si>
    <t>a rider 15</t>
  </si>
  <si>
    <t>a rider 16</t>
  </si>
  <si>
    <t>a rider 17</t>
  </si>
  <si>
    <t>a rider 18</t>
  </si>
  <si>
    <t>a rider 19</t>
  </si>
  <si>
    <t>a rider 20</t>
  </si>
  <si>
    <t>a rider 21</t>
  </si>
  <si>
    <t>a rider 22</t>
  </si>
  <si>
    <t>a rider 23</t>
  </si>
  <si>
    <t>a rider 24</t>
  </si>
  <si>
    <t>a rider 25</t>
  </si>
  <si>
    <t>a rider 26</t>
  </si>
  <si>
    <t>a rider 27</t>
  </si>
  <si>
    <t>a rider 28</t>
  </si>
  <si>
    <t>a rider 29</t>
  </si>
  <si>
    <t>a rider 30</t>
  </si>
  <si>
    <t>Rider</t>
  </si>
  <si>
    <t>Time</t>
  </si>
  <si>
    <t>Time From Winner</t>
  </si>
  <si>
    <t>$C$lub</t>
  </si>
  <si>
    <t>Placing Calculations</t>
  </si>
  <si>
    <t>enter data</t>
  </si>
  <si>
    <t>auto calculated</t>
  </si>
  <si>
    <t>Time From Overall Fastest</t>
  </si>
  <si>
    <t>Sort D Only</t>
  </si>
  <si>
    <t>Sort C only</t>
  </si>
  <si>
    <t>Sort B only</t>
  </si>
  <si>
    <t>Sort A Only</t>
  </si>
  <si>
    <t>Sort entire list</t>
  </si>
  <si>
    <t>GC Time</t>
  </si>
  <si>
    <t>Tour Time</t>
  </si>
  <si>
    <t>A GRADE</t>
  </si>
  <si>
    <t>1st</t>
  </si>
  <si>
    <t>2nd</t>
  </si>
  <si>
    <t>3rd</t>
  </si>
  <si>
    <t>Bonus (in seconds)</t>
  </si>
  <si>
    <t>Sprint Competition (Bonus Seconds)</t>
  </si>
  <si>
    <t>KOM Competition  (Bonus Seconds)</t>
  </si>
  <si>
    <t xml:space="preserve">Time bonus remove from overall stage.  </t>
  </si>
  <si>
    <t>Bonus secodns convert to points which add to the comps</t>
  </si>
  <si>
    <t>Brenton Jones/Daniel Gaffa</t>
  </si>
  <si>
    <t>These times are removed from stage time to form adjusted time</t>
  </si>
  <si>
    <t>To fix:  TT times pull from worjsheet I plan on ditching, but at present contains the 2012 final ride times</t>
  </si>
  <si>
    <t>TT Times</t>
  </si>
  <si>
    <t>DNF</t>
  </si>
  <si>
    <t>Time Bonuses</t>
  </si>
  <si>
    <t>Chris Halley</t>
  </si>
  <si>
    <t>DNS</t>
  </si>
  <si>
    <t>Select the arrow next to the column title to select sorting options</t>
  </si>
  <si>
    <t>Rodney Cheyne</t>
  </si>
  <si>
    <t>Philip Hanley</t>
  </si>
  <si>
    <t>Christopher Rowe</t>
  </si>
  <si>
    <t>Rowan Cook</t>
  </si>
  <si>
    <t>d rider 11</t>
  </si>
  <si>
    <t>Alec mates</t>
  </si>
  <si>
    <t>Liam McCall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</si>
</sst>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F400]h:mm:ss\ AM/PM"/>
    <numFmt numFmtId="166" formatCode="ss"/>
  </numFmts>
  <fonts count="31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4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2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21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21" fontId="0" fillId="0" borderId="10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21" fontId="0" fillId="0" borderId="27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28" xfId="0" applyNumberForma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164" fontId="0" fillId="0" borderId="3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24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0" fontId="0" fillId="21" borderId="0" xfId="0" applyFont="1" applyFill="1" applyAlignment="1">
      <alignment/>
    </xf>
    <xf numFmtId="0" fontId="6" fillId="24" borderId="36" xfId="0" applyFont="1" applyFill="1" applyBorder="1" applyAlignment="1">
      <alignment horizontal="center"/>
    </xf>
    <xf numFmtId="0" fontId="0" fillId="24" borderId="36" xfId="0" applyFont="1" applyFill="1" applyBorder="1" applyAlignment="1">
      <alignment/>
    </xf>
    <xf numFmtId="0" fontId="6" fillId="24" borderId="31" xfId="0" applyFont="1" applyFill="1" applyBorder="1" applyAlignment="1">
      <alignment horizontal="center"/>
    </xf>
    <xf numFmtId="0" fontId="6" fillId="24" borderId="37" xfId="0" applyFont="1" applyFill="1" applyBorder="1" applyAlignment="1">
      <alignment horizontal="center"/>
    </xf>
    <xf numFmtId="0" fontId="0" fillId="24" borderId="37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/>
    </xf>
    <xf numFmtId="0" fontId="0" fillId="2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0" fillId="24" borderId="38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6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21" fontId="0" fillId="0" borderId="43" xfId="0" applyNumberFormat="1" applyBorder="1" applyAlignment="1">
      <alignment/>
    </xf>
    <xf numFmtId="0" fontId="2" fillId="0" borderId="44" xfId="0" applyFont="1" applyBorder="1" applyAlignment="1">
      <alignment horizontal="center"/>
    </xf>
    <xf numFmtId="21" fontId="0" fillId="0" borderId="45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21" fontId="0" fillId="0" borderId="47" xfId="0" applyNumberFormat="1" applyBorder="1" applyAlignment="1">
      <alignment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21" fontId="0" fillId="21" borderId="38" xfId="0" applyNumberFormat="1" applyFill="1" applyBorder="1" applyAlignment="1">
      <alignment horizontal="center"/>
    </xf>
    <xf numFmtId="21" fontId="0" fillId="11" borderId="44" xfId="0" applyNumberFormat="1" applyFont="1" applyFill="1" applyBorder="1" applyAlignment="1">
      <alignment/>
    </xf>
    <xf numFmtId="21" fontId="0" fillId="21" borderId="44" xfId="0" applyNumberFormat="1" applyFont="1" applyFill="1" applyBorder="1" applyAlignment="1">
      <alignment horizontal="center"/>
    </xf>
    <xf numFmtId="164" fontId="0" fillId="11" borderId="38" xfId="0" applyNumberFormat="1" applyFont="1" applyFill="1" applyBorder="1" applyAlignment="1">
      <alignment horizontal="center"/>
    </xf>
    <xf numFmtId="21" fontId="0" fillId="11" borderId="10" xfId="0" applyNumberFormat="1" applyFont="1" applyFill="1" applyBorder="1" applyAlignment="1">
      <alignment/>
    </xf>
    <xf numFmtId="21" fontId="0" fillId="11" borderId="10" xfId="0" applyNumberFormat="1" applyFont="1" applyFill="1" applyBorder="1" applyAlignment="1">
      <alignment horizontal="center"/>
    </xf>
    <xf numFmtId="164" fontId="0" fillId="11" borderId="39" xfId="0" applyNumberFormat="1" applyFont="1" applyFill="1" applyBorder="1" applyAlignment="1">
      <alignment horizontal="center"/>
    </xf>
    <xf numFmtId="21" fontId="0" fillId="11" borderId="13" xfId="0" applyNumberFormat="1" applyFont="1" applyFill="1" applyBorder="1" applyAlignment="1">
      <alignment/>
    </xf>
    <xf numFmtId="21" fontId="0" fillId="11" borderId="13" xfId="0" applyNumberFormat="1" applyFont="1" applyFill="1" applyBorder="1" applyAlignment="1">
      <alignment horizontal="center"/>
    </xf>
    <xf numFmtId="164" fontId="0" fillId="11" borderId="40" xfId="0" applyNumberFormat="1" applyFont="1" applyFill="1" applyBorder="1" applyAlignment="1">
      <alignment horizontal="center"/>
    </xf>
    <xf numFmtId="21" fontId="0" fillId="15" borderId="29" xfId="0" applyNumberForma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21" fontId="0" fillId="21" borderId="10" xfId="0" applyNumberFormat="1" applyFont="1" applyFill="1" applyBorder="1" applyAlignment="1">
      <alignment horizontal="center"/>
    </xf>
    <xf numFmtId="0" fontId="0" fillId="7" borderId="44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48" xfId="0" applyFill="1" applyBorder="1" applyAlignment="1">
      <alignment/>
    </xf>
    <xf numFmtId="0" fontId="0" fillId="7" borderId="13" xfId="0" applyFill="1" applyBorder="1" applyAlignment="1">
      <alignment/>
    </xf>
    <xf numFmtId="21" fontId="0" fillId="7" borderId="39" xfId="0" applyNumberFormat="1" applyFill="1" applyBorder="1" applyAlignment="1">
      <alignment horizontal="center"/>
    </xf>
    <xf numFmtId="21" fontId="0" fillId="7" borderId="40" xfId="0" applyNumberFormat="1" applyFill="1" applyBorder="1" applyAlignment="1">
      <alignment horizontal="center"/>
    </xf>
    <xf numFmtId="21" fontId="0" fillId="7" borderId="50" xfId="0" applyNumberFormat="1" applyFill="1" applyBorder="1" applyAlignment="1">
      <alignment horizontal="center" vertical="center"/>
    </xf>
    <xf numFmtId="21" fontId="0" fillId="7" borderId="39" xfId="0" applyNumberFormat="1" applyFill="1" applyBorder="1" applyAlignment="1">
      <alignment horizontal="center" vertical="center"/>
    </xf>
    <xf numFmtId="21" fontId="0" fillId="7" borderId="51" xfId="0" applyNumberFormat="1" applyFill="1" applyBorder="1" applyAlignment="1">
      <alignment horizontal="center" vertical="center"/>
    </xf>
    <xf numFmtId="21" fontId="0" fillId="7" borderId="38" xfId="0" applyNumberFormat="1" applyFill="1" applyBorder="1" applyAlignment="1">
      <alignment horizontal="center" vertical="center"/>
    </xf>
    <xf numFmtId="21" fontId="0" fillId="7" borderId="40" xfId="0" applyNumberFormat="1" applyFill="1" applyBorder="1" applyAlignment="1">
      <alignment horizontal="center" vertical="center"/>
    </xf>
    <xf numFmtId="0" fontId="0" fillId="11" borderId="44" xfId="0" applyFont="1" applyFill="1" applyBorder="1" applyAlignment="1">
      <alignment/>
    </xf>
    <xf numFmtId="0" fontId="0" fillId="11" borderId="13" xfId="0" applyFont="1" applyFill="1" applyBorder="1" applyAlignment="1">
      <alignment/>
    </xf>
    <xf numFmtId="0" fontId="0" fillId="7" borderId="43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0" fillId="7" borderId="45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0" fillId="7" borderId="44" xfId="0" applyFont="1" applyFill="1" applyBorder="1" applyAlignment="1">
      <alignment/>
    </xf>
    <xf numFmtId="0" fontId="0" fillId="7" borderId="3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0" fillId="10" borderId="54" xfId="0" applyFill="1" applyBorder="1" applyAlignment="1">
      <alignment horizontal="center"/>
    </xf>
    <xf numFmtId="0" fontId="0" fillId="10" borderId="54" xfId="0" applyFont="1" applyFill="1" applyBorder="1" applyAlignment="1">
      <alignment horizontal="center"/>
    </xf>
    <xf numFmtId="0" fontId="0" fillId="10" borderId="55" xfId="0" applyFont="1" applyFill="1" applyBorder="1" applyAlignment="1">
      <alignment horizontal="center"/>
    </xf>
    <xf numFmtId="0" fontId="0" fillId="7" borderId="38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0" fillId="7" borderId="40" xfId="0" applyFont="1" applyFill="1" applyBorder="1" applyAlignment="1">
      <alignment/>
    </xf>
    <xf numFmtId="21" fontId="0" fillId="10" borderId="29" xfId="0" applyNumberForma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10" borderId="40" xfId="0" applyFont="1" applyFill="1" applyBorder="1" applyAlignment="1">
      <alignment/>
    </xf>
    <xf numFmtId="0" fontId="0" fillId="10" borderId="29" xfId="0" applyFill="1" applyBorder="1" applyAlignment="1">
      <alignment/>
    </xf>
    <xf numFmtId="21" fontId="0" fillId="10" borderId="43" xfId="0" applyNumberFormat="1" applyFill="1" applyBorder="1" applyAlignment="1">
      <alignment horizontal="center"/>
    </xf>
    <xf numFmtId="21" fontId="0" fillId="10" borderId="45" xfId="0" applyNumberFormat="1" applyFill="1" applyBorder="1" applyAlignment="1">
      <alignment horizontal="center"/>
    </xf>
    <xf numFmtId="21" fontId="0" fillId="10" borderId="46" xfId="0" applyNumberFormat="1" applyFill="1" applyBorder="1" applyAlignment="1">
      <alignment horizontal="center"/>
    </xf>
    <xf numFmtId="21" fontId="0" fillId="10" borderId="56" xfId="0" applyNumberFormat="1" applyFill="1" applyBorder="1" applyAlignment="1">
      <alignment horizontal="center" vertical="center"/>
    </xf>
    <xf numFmtId="21" fontId="0" fillId="10" borderId="45" xfId="0" applyNumberFormat="1" applyFill="1" applyBorder="1" applyAlignment="1">
      <alignment horizontal="center" vertical="center"/>
    </xf>
    <xf numFmtId="21" fontId="0" fillId="10" borderId="47" xfId="0" applyNumberFormat="1" applyFill="1" applyBorder="1" applyAlignment="1">
      <alignment horizontal="center" vertical="center"/>
    </xf>
    <xf numFmtId="21" fontId="0" fillId="10" borderId="43" xfId="0" applyNumberFormat="1" applyFill="1" applyBorder="1" applyAlignment="1">
      <alignment horizontal="center" vertical="center"/>
    </xf>
    <xf numFmtId="21" fontId="0" fillId="10" borderId="46" xfId="0" applyNumberFormat="1" applyFill="1" applyBorder="1" applyAlignment="1">
      <alignment horizontal="center" vertical="center"/>
    </xf>
    <xf numFmtId="0" fontId="0" fillId="10" borderId="13" xfId="0" applyFont="1" applyFill="1" applyBorder="1" applyAlignment="1">
      <alignment/>
    </xf>
    <xf numFmtId="21" fontId="0" fillId="10" borderId="43" xfId="0" applyNumberFormat="1" applyFont="1" applyFill="1" applyBorder="1" applyAlignment="1">
      <alignment horizontal="center"/>
    </xf>
    <xf numFmtId="21" fontId="0" fillId="10" borderId="45" xfId="0" applyNumberFormat="1" applyFont="1" applyFill="1" applyBorder="1" applyAlignment="1">
      <alignment horizontal="center"/>
    </xf>
    <xf numFmtId="21" fontId="0" fillId="10" borderId="10" xfId="0" applyNumberFormat="1" applyFont="1" applyFill="1" applyBorder="1" applyAlignment="1">
      <alignment horizontal="center"/>
    </xf>
    <xf numFmtId="21" fontId="0" fillId="10" borderId="44" xfId="0" applyNumberFormat="1" applyFont="1" applyFill="1" applyBorder="1" applyAlignment="1">
      <alignment horizontal="center"/>
    </xf>
    <xf numFmtId="21" fontId="0" fillId="10" borderId="4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1" fontId="0" fillId="11" borderId="45" xfId="0" applyNumberFormat="1" applyFont="1" applyFill="1" applyBorder="1" applyAlignment="1">
      <alignment horizontal="center"/>
    </xf>
    <xf numFmtId="21" fontId="0" fillId="11" borderId="10" xfId="0" applyNumberFormat="1" applyFont="1" applyFill="1" applyBorder="1" applyAlignment="1">
      <alignment horizontal="center"/>
    </xf>
    <xf numFmtId="21" fontId="0" fillId="11" borderId="43" xfId="0" applyNumberFormat="1" applyFont="1" applyFill="1" applyBorder="1" applyAlignment="1">
      <alignment horizontal="center"/>
    </xf>
    <xf numFmtId="21" fontId="0" fillId="11" borderId="44" xfId="0" applyNumberFormat="1" applyFont="1" applyFill="1" applyBorder="1" applyAlignment="1">
      <alignment horizontal="center"/>
    </xf>
    <xf numFmtId="21" fontId="0" fillId="11" borderId="38" xfId="0" applyNumberFormat="1" applyFont="1" applyFill="1" applyBorder="1" applyAlignment="1">
      <alignment horizontal="center"/>
    </xf>
    <xf numFmtId="21" fontId="0" fillId="11" borderId="39" xfId="0" applyNumberFormat="1" applyFont="1" applyFill="1" applyBorder="1" applyAlignment="1">
      <alignment horizontal="center"/>
    </xf>
    <xf numFmtId="21" fontId="0" fillId="11" borderId="46" xfId="0" applyNumberFormat="1" applyFont="1" applyFill="1" applyBorder="1" applyAlignment="1">
      <alignment horizontal="center"/>
    </xf>
    <xf numFmtId="21" fontId="0" fillId="11" borderId="13" xfId="0" applyNumberFormat="1" applyFont="1" applyFill="1" applyBorder="1" applyAlignment="1">
      <alignment horizontal="center"/>
    </xf>
    <xf numFmtId="21" fontId="0" fillId="11" borderId="40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21" fontId="0" fillId="11" borderId="32" xfId="0" applyNumberFormat="1" applyFont="1" applyFill="1" applyBorder="1" applyAlignment="1">
      <alignment horizontal="center"/>
    </xf>
    <xf numFmtId="21" fontId="0" fillId="11" borderId="11" xfId="0" applyNumberFormat="1" applyFont="1" applyFill="1" applyBorder="1" applyAlignment="1">
      <alignment horizontal="center"/>
    </xf>
    <xf numFmtId="21" fontId="0" fillId="11" borderId="28" xfId="0" applyNumberFormat="1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21" fontId="0" fillId="11" borderId="22" xfId="0" applyNumberFormat="1" applyFont="1" applyFill="1" applyBorder="1" applyAlignment="1">
      <alignment horizontal="center"/>
    </xf>
    <xf numFmtId="21" fontId="0" fillId="11" borderId="23" xfId="0" applyNumberFormat="1" applyFont="1" applyFill="1" applyBorder="1" applyAlignment="1">
      <alignment horizontal="center"/>
    </xf>
    <xf numFmtId="21" fontId="0" fillId="11" borderId="24" xfId="0" applyNumberFormat="1" applyFont="1" applyFill="1" applyBorder="1" applyAlignment="1">
      <alignment horizontal="center"/>
    </xf>
    <xf numFmtId="21" fontId="0" fillId="10" borderId="54" xfId="0" applyNumberFormat="1" applyFill="1" applyBorder="1" applyAlignment="1">
      <alignment horizontal="center"/>
    </xf>
    <xf numFmtId="21" fontId="0" fillId="10" borderId="57" xfId="0" applyNumberFormat="1" applyFill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59" xfId="0" applyFont="1" applyBorder="1" applyAlignment="1">
      <alignment/>
    </xf>
    <xf numFmtId="21" fontId="0" fillId="10" borderId="12" xfId="0" applyNumberFormat="1" applyFill="1" applyBorder="1" applyAlignment="1">
      <alignment horizontal="center"/>
    </xf>
    <xf numFmtId="21" fontId="0" fillId="10" borderId="10" xfId="0" applyNumberFormat="1" applyFill="1" applyBorder="1" applyAlignment="1">
      <alignment horizontal="center"/>
    </xf>
    <xf numFmtId="21" fontId="0" fillId="10" borderId="11" xfId="0" applyNumberFormat="1" applyFill="1" applyBorder="1" applyAlignment="1">
      <alignment horizontal="center"/>
    </xf>
    <xf numFmtId="21" fontId="0" fillId="10" borderId="27" xfId="0" applyNumberFormat="1" applyFill="1" applyBorder="1" applyAlignment="1">
      <alignment horizontal="center"/>
    </xf>
    <xf numFmtId="0" fontId="28" fillId="0" borderId="0" xfId="0" applyFont="1" applyAlignment="1">
      <alignment/>
    </xf>
    <xf numFmtId="0" fontId="0" fillId="11" borderId="43" xfId="0" applyFont="1" applyFill="1" applyBorder="1" applyAlignment="1">
      <alignment horizontal="center"/>
    </xf>
    <xf numFmtId="0" fontId="0" fillId="11" borderId="32" xfId="0" applyFont="1" applyFill="1" applyBorder="1" applyAlignment="1">
      <alignment/>
    </xf>
    <xf numFmtId="0" fontId="0" fillId="11" borderId="45" xfId="0" applyFont="1" applyFill="1" applyBorder="1" applyAlignment="1">
      <alignment horizontal="center"/>
    </xf>
    <xf numFmtId="0" fontId="0" fillId="11" borderId="11" xfId="0" applyFont="1" applyFill="1" applyBorder="1" applyAlignment="1">
      <alignment/>
    </xf>
    <xf numFmtId="0" fontId="0" fillId="11" borderId="46" xfId="0" applyFont="1" applyFill="1" applyBorder="1" applyAlignment="1">
      <alignment horizontal="center"/>
    </xf>
    <xf numFmtId="0" fontId="0" fillId="11" borderId="28" xfId="0" applyFont="1" applyFill="1" applyBorder="1" applyAlignment="1">
      <alignment/>
    </xf>
    <xf numFmtId="21" fontId="0" fillId="10" borderId="60" xfId="0" applyNumberFormat="1" applyFont="1" applyFill="1" applyBorder="1" applyAlignment="1">
      <alignment horizontal="center"/>
    </xf>
    <xf numFmtId="21" fontId="0" fillId="10" borderId="54" xfId="0" applyNumberFormat="1" applyFont="1" applyFill="1" applyBorder="1" applyAlignment="1">
      <alignment horizontal="center"/>
    </xf>
    <xf numFmtId="21" fontId="0" fillId="10" borderId="55" xfId="0" applyNumberFormat="1" applyFont="1" applyFill="1" applyBorder="1" applyAlignment="1">
      <alignment horizontal="center"/>
    </xf>
    <xf numFmtId="21" fontId="2" fillId="11" borderId="23" xfId="0" applyNumberFormat="1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21" fontId="2" fillId="11" borderId="45" xfId="0" applyNumberFormat="1" applyFont="1" applyFill="1" applyBorder="1" applyAlignment="1">
      <alignment horizontal="center"/>
    </xf>
    <xf numFmtId="21" fontId="2" fillId="11" borderId="10" xfId="0" applyNumberFormat="1" applyFont="1" applyFill="1" applyBorder="1" applyAlignment="1">
      <alignment horizontal="center"/>
    </xf>
    <xf numFmtId="21" fontId="2" fillId="11" borderId="11" xfId="0" applyNumberFormat="1" applyFont="1" applyFill="1" applyBorder="1" applyAlignment="1">
      <alignment horizontal="center"/>
    </xf>
    <xf numFmtId="21" fontId="0" fillId="10" borderId="32" xfId="0" applyNumberFormat="1" applyFont="1" applyFill="1" applyBorder="1" applyAlignment="1">
      <alignment horizontal="center"/>
    </xf>
    <xf numFmtId="21" fontId="0" fillId="10" borderId="11" xfId="0" applyNumberFormat="1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8" fillId="10" borderId="39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0" borderId="40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/>
    </xf>
    <xf numFmtId="0" fontId="0" fillId="1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/>
    </xf>
    <xf numFmtId="0" fontId="0" fillId="11" borderId="43" xfId="0" applyFont="1" applyFill="1" applyBorder="1" applyAlignment="1">
      <alignment/>
    </xf>
    <xf numFmtId="0" fontId="0" fillId="11" borderId="44" xfId="0" applyFont="1" applyFill="1" applyBorder="1" applyAlignment="1">
      <alignment/>
    </xf>
    <xf numFmtId="0" fontId="0" fillId="11" borderId="38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11" borderId="45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39" xfId="0" applyFont="1" applyFill="1" applyBorder="1" applyAlignment="1">
      <alignment horizontal="center"/>
    </xf>
    <xf numFmtId="0" fontId="0" fillId="11" borderId="46" xfId="0" applyFont="1" applyFill="1" applyBorder="1" applyAlignment="1">
      <alignment/>
    </xf>
    <xf numFmtId="0" fontId="0" fillId="11" borderId="13" xfId="0" applyFont="1" applyFill="1" applyBorder="1" applyAlignment="1">
      <alignment/>
    </xf>
    <xf numFmtId="0" fontId="0" fillId="11" borderId="40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0" fillId="11" borderId="36" xfId="0" applyFont="1" applyFill="1" applyBorder="1" applyAlignment="1">
      <alignment/>
    </xf>
    <xf numFmtId="0" fontId="6" fillId="11" borderId="31" xfId="0" applyFont="1" applyFill="1" applyBorder="1" applyAlignment="1">
      <alignment horizontal="center"/>
    </xf>
    <xf numFmtId="0" fontId="0" fillId="11" borderId="31" xfId="0" applyFont="1" applyFill="1" applyBorder="1" applyAlignment="1">
      <alignment/>
    </xf>
    <xf numFmtId="0" fontId="6" fillId="11" borderId="37" xfId="0" applyFont="1" applyFill="1" applyBorder="1" applyAlignment="1">
      <alignment horizontal="center"/>
    </xf>
    <xf numFmtId="0" fontId="0" fillId="11" borderId="37" xfId="0" applyFont="1" applyFill="1" applyBorder="1" applyAlignment="1">
      <alignment/>
    </xf>
    <xf numFmtId="0" fontId="6" fillId="11" borderId="23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0" fillId="11" borderId="38" xfId="0" applyFont="1" applyFill="1" applyBorder="1" applyAlignment="1">
      <alignment/>
    </xf>
    <xf numFmtId="0" fontId="0" fillId="11" borderId="39" xfId="0" applyFont="1" applyFill="1" applyBorder="1" applyAlignment="1">
      <alignment/>
    </xf>
    <xf numFmtId="0" fontId="0" fillId="11" borderId="40" xfId="0" applyFont="1" applyFill="1" applyBorder="1" applyAlignment="1">
      <alignment/>
    </xf>
    <xf numFmtId="0" fontId="6" fillId="11" borderId="22" xfId="0" applyFont="1" applyFill="1" applyBorder="1" applyAlignment="1">
      <alignment horizontal="center"/>
    </xf>
    <xf numFmtId="0" fontId="6" fillId="11" borderId="34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4" fillId="10" borderId="43" xfId="0" applyFont="1" applyFill="1" applyBorder="1" applyAlignment="1">
      <alignment horizontal="center"/>
    </xf>
    <xf numFmtId="0" fontId="4" fillId="10" borderId="44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/>
    </xf>
    <xf numFmtId="0" fontId="3" fillId="11" borderId="34" xfId="0" applyFont="1" applyFill="1" applyBorder="1" applyAlignment="1">
      <alignment horizontal="center"/>
    </xf>
    <xf numFmtId="0" fontId="3" fillId="11" borderId="35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29" fillId="10" borderId="10" xfId="0" applyFont="1" applyFill="1" applyBorder="1" applyAlignment="1">
      <alignment horizontal="center"/>
    </xf>
    <xf numFmtId="0" fontId="29" fillId="10" borderId="44" xfId="0" applyFont="1" applyFill="1" applyBorder="1" applyAlignment="1">
      <alignment horizontal="center"/>
    </xf>
    <xf numFmtId="0" fontId="0" fillId="10" borderId="38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10" borderId="6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1" fontId="0" fillId="0" borderId="29" xfId="0" applyNumberForma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1" fontId="0" fillId="0" borderId="22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1" fontId="0" fillId="0" borderId="23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1" fontId="0" fillId="0" borderId="24" xfId="0" applyNumberFormat="1" applyFon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21" fontId="0" fillId="0" borderId="38" xfId="0" applyNumberFormat="1" applyFont="1" applyFill="1" applyBorder="1" applyAlignment="1">
      <alignment/>
    </xf>
    <xf numFmtId="21" fontId="0" fillId="0" borderId="3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70" customWidth="1"/>
    <col min="2" max="2" width="23.8515625" style="70" bestFit="1" customWidth="1"/>
    <col min="3" max="3" width="12.7109375" style="70" bestFit="1" customWidth="1"/>
    <col min="4" max="4" width="11.7109375" style="70" bestFit="1" customWidth="1"/>
    <col min="5" max="5" width="12.28125" style="70" bestFit="1" customWidth="1"/>
    <col min="6" max="6" width="9.28125" style="70" bestFit="1" customWidth="1"/>
    <col min="7" max="7" width="17.28125" style="70" bestFit="1" customWidth="1"/>
    <col min="8" max="8" width="13.7109375" style="70" bestFit="1" customWidth="1"/>
    <col min="9" max="9" width="9.57421875" style="70" bestFit="1" customWidth="1"/>
    <col min="10" max="10" width="9.140625" style="70" customWidth="1"/>
    <col min="11" max="11" width="17.28125" style="70" bestFit="1" customWidth="1"/>
    <col min="12" max="12" width="15.421875" style="70" bestFit="1" customWidth="1"/>
    <col min="13" max="13" width="9.7109375" style="70" bestFit="1" customWidth="1"/>
    <col min="14" max="15" width="9.57421875" style="70" bestFit="1" customWidth="1"/>
    <col min="16" max="16384" width="9.140625" style="70" customWidth="1"/>
  </cols>
  <sheetData>
    <row r="1" spans="1:7" ht="13.5" thickBot="1">
      <c r="A1" s="288" t="s">
        <v>205</v>
      </c>
      <c r="F1" s="289" t="s">
        <v>178</v>
      </c>
      <c r="G1" s="290" t="s">
        <v>179</v>
      </c>
    </row>
    <row r="2" ht="12.75"/>
    <row r="3" ht="13.5" thickBot="1">
      <c r="A3" s="288" t="s">
        <v>188</v>
      </c>
    </row>
    <row r="4" spans="1:6" ht="13.5" thickBot="1">
      <c r="A4" s="291" t="s">
        <v>5</v>
      </c>
      <c r="B4" s="292" t="s">
        <v>0</v>
      </c>
      <c r="C4" s="293" t="s">
        <v>1</v>
      </c>
      <c r="D4" s="294" t="s">
        <v>186</v>
      </c>
      <c r="E4" s="295" t="s">
        <v>91</v>
      </c>
      <c r="F4" s="294" t="s">
        <v>92</v>
      </c>
    </row>
    <row r="5" spans="1:6" ht="12.75">
      <c r="A5" s="296">
        <f>'A - raw data'!A5</f>
        <v>1</v>
      </c>
      <c r="B5" s="297" t="str">
        <f>'A - raw data'!B5</f>
        <v>Brenton Jones</v>
      </c>
      <c r="C5" s="298" t="str">
        <f>'A - raw data'!C5</f>
        <v>Warragul</v>
      </c>
      <c r="D5" s="299">
        <f>'A - raw data'!H5</f>
        <v>0.30166666666666675</v>
      </c>
      <c r="E5" s="300">
        <f>'A - raw data'!F39</f>
        <v>0.0002662037037037037</v>
      </c>
      <c r="F5" s="300">
        <f>'A - raw data'!F73</f>
        <v>0.000462962962962963</v>
      </c>
    </row>
    <row r="6" spans="1:6" ht="12.75">
      <c r="A6" s="301">
        <f>'A - raw data'!A11</f>
        <v>7</v>
      </c>
      <c r="B6" s="302" t="str">
        <f>'A - raw data'!B11</f>
        <v>Stuart Smith</v>
      </c>
      <c r="C6" s="303" t="str">
        <f>'A - raw data'!C11</f>
        <v>LaTrobe City</v>
      </c>
      <c r="D6" s="304">
        <f>'A - raw data'!H11</f>
        <v>0.3044212962962964</v>
      </c>
      <c r="E6" s="305">
        <f>'A - raw data'!F45</f>
        <v>8.101851851851852E-05</v>
      </c>
      <c r="F6" s="305">
        <f>'A - raw data'!F79</f>
        <v>0.00021990740740740738</v>
      </c>
    </row>
    <row r="7" spans="1:6" ht="12.75">
      <c r="A7" s="301">
        <f>'A - raw data'!A6</f>
        <v>2</v>
      </c>
      <c r="B7" s="302" t="str">
        <f>'A - raw data'!B6</f>
        <v>Samuel Beveridge</v>
      </c>
      <c r="C7" s="303" t="str">
        <f>'A - raw data'!C6</f>
        <v>LaTrobe City</v>
      </c>
      <c r="D7" s="304">
        <f>'A - raw data'!H6</f>
        <v>0.30833333333333346</v>
      </c>
      <c r="E7" s="305">
        <f>'A - raw data'!F40</f>
        <v>5.7870370370370366E-05</v>
      </c>
      <c r="F7" s="305">
        <f>'A - raw data'!F74</f>
        <v>0.0001273148148148148</v>
      </c>
    </row>
    <row r="8" spans="1:6" ht="12.75">
      <c r="A8" s="301">
        <f>'A - raw data'!A15</f>
        <v>11</v>
      </c>
      <c r="B8" s="302" t="str">
        <f>'A - raw data'!B15</f>
        <v>Jarryd Jones</v>
      </c>
      <c r="C8" s="303" t="str">
        <f>'A - raw data'!C15</f>
        <v>Warragul</v>
      </c>
      <c r="D8" s="304">
        <f>'A - raw data'!H15</f>
        <v>0.30966435185185187</v>
      </c>
      <c r="E8" s="305">
        <f>'A - raw data'!F49</f>
        <v>9.259259259259259E-05</v>
      </c>
      <c r="F8" s="305">
        <f>'A - raw data'!F83</f>
        <v>0.00011574074074074073</v>
      </c>
    </row>
    <row r="9" spans="1:6" ht="12.75">
      <c r="A9" s="301">
        <f>'A - raw data'!A14</f>
        <v>10</v>
      </c>
      <c r="B9" s="302" t="str">
        <f>'A - raw data'!B14</f>
        <v>Jason Laird</v>
      </c>
      <c r="C9" s="303" t="str">
        <f>'A - raw data'!C14</f>
        <v>LaTrobe City</v>
      </c>
      <c r="D9" s="304">
        <f>'A - raw data'!H14</f>
        <v>0.3098032407407408</v>
      </c>
      <c r="E9" s="305">
        <f>'A - raw data'!F48</f>
        <v>5.7870370370370366E-05</v>
      </c>
      <c r="F9" s="305">
        <f>'A - raw data'!F82</f>
        <v>5.7870370370370366E-05</v>
      </c>
    </row>
    <row r="10" spans="1:6" ht="12.75">
      <c r="A10" s="301">
        <f>'A - raw data'!A7</f>
        <v>3</v>
      </c>
      <c r="B10" s="302" t="str">
        <f>'A - raw data'!B7</f>
        <v>Daniel Gaffa</v>
      </c>
      <c r="C10" s="303" t="str">
        <f>'A - raw data'!C7</f>
        <v>LaTrobe City</v>
      </c>
      <c r="D10" s="304">
        <f>'A - raw data'!H7</f>
        <v>0.3112847222222222</v>
      </c>
      <c r="E10" s="305">
        <f>'A - raw data'!F41</f>
        <v>0.00020833333333333332</v>
      </c>
      <c r="F10" s="305">
        <f>'A - raw data'!F75</f>
        <v>2.3148148148148147E-05</v>
      </c>
    </row>
    <row r="11" spans="1:6" ht="12.75">
      <c r="A11" s="301">
        <f>'A - raw data'!A9</f>
        <v>5</v>
      </c>
      <c r="B11" s="302" t="str">
        <f>'A - raw data'!B9</f>
        <v>James Timmer-Arends</v>
      </c>
      <c r="C11" s="303" t="str">
        <f>'A - raw data'!C9</f>
        <v>LaTrobe City</v>
      </c>
      <c r="D11" s="304">
        <f>'A - raw data'!H9</f>
        <v>0.31172453703703706</v>
      </c>
      <c r="E11" s="305">
        <f>'A - raw data'!F43</f>
        <v>5.7870370370370366E-05</v>
      </c>
      <c r="F11" s="305">
        <f>'A - raw data'!F77</f>
        <v>0</v>
      </c>
    </row>
    <row r="12" spans="1:6" ht="12.75">
      <c r="A12" s="301">
        <f>'A - raw data'!A8</f>
        <v>4</v>
      </c>
      <c r="B12" s="302" t="str">
        <f>'A - raw data'!B8</f>
        <v>Jason Strickland</v>
      </c>
      <c r="C12" s="303" t="str">
        <f>'A - raw data'!C8</f>
        <v>LaTrobe City</v>
      </c>
      <c r="D12" s="304">
        <f>'A - raw data'!H8</f>
        <v>0.3117592592592593</v>
      </c>
      <c r="E12" s="305">
        <f>'A - raw data'!F42</f>
        <v>0</v>
      </c>
      <c r="F12" s="305">
        <f>'A - raw data'!F76</f>
        <v>0</v>
      </c>
    </row>
    <row r="13" spans="1:6" ht="12.75">
      <c r="A13" s="301">
        <f>'A - raw data'!A10</f>
        <v>6</v>
      </c>
      <c r="B13" s="302" t="str">
        <f>'A - raw data'!B10</f>
        <v>Brett Van Berkel</v>
      </c>
      <c r="C13" s="303" t="str">
        <f>'A - raw data'!C10</f>
        <v>LaTrobe City</v>
      </c>
      <c r="D13" s="304">
        <f>'A - raw data'!H10</f>
        <v>0.31203703703703706</v>
      </c>
      <c r="E13" s="305">
        <f>'A - raw data'!F44</f>
        <v>1.1574074074074073E-05</v>
      </c>
      <c r="F13" s="305">
        <f>'A - raw data'!F78</f>
        <v>0</v>
      </c>
    </row>
    <row r="14" spans="1:6" ht="12.75">
      <c r="A14" s="301">
        <f>'A - raw data'!A13</f>
        <v>9</v>
      </c>
      <c r="B14" s="302" t="str">
        <f>'A - raw data'!B13</f>
        <v>Troy Warren</v>
      </c>
      <c r="C14" s="303" t="str">
        <f>'A - raw data'!C13</f>
        <v>LaTrobe City</v>
      </c>
      <c r="D14" s="304">
        <f>'A - raw data'!H13</f>
        <v>0.3125578703703704</v>
      </c>
      <c r="E14" s="305">
        <f>'A - raw data'!F47</f>
        <v>0</v>
      </c>
      <c r="F14" s="305">
        <f>'A - raw data'!F81</f>
        <v>0</v>
      </c>
    </row>
    <row r="15" spans="1:6" ht="13.5" thickBot="1">
      <c r="A15" s="306">
        <f>'A - raw data'!A12</f>
        <v>8</v>
      </c>
      <c r="B15" s="307" t="str">
        <f>'A - raw data'!B12</f>
        <v>Ronald Purtle</v>
      </c>
      <c r="C15" s="308" t="str">
        <f>'A - raw data'!C12</f>
        <v>LaTrobe City</v>
      </c>
      <c r="D15" s="309">
        <f>'A - raw data'!H12</f>
        <v>999999999</v>
      </c>
      <c r="E15" s="310">
        <f>'A - raw data'!F46</f>
        <v>0</v>
      </c>
      <c r="F15" s="310">
        <f>'A - raw data'!F80</f>
        <v>3.472222222222222E-05</v>
      </c>
    </row>
    <row r="16" spans="1:4" ht="12.75">
      <c r="A16" s="311"/>
      <c r="B16" s="146"/>
      <c r="C16" s="146"/>
      <c r="D16" s="311"/>
    </row>
    <row r="17" spans="1:4" ht="13.5" thickBot="1">
      <c r="A17" s="288" t="s">
        <v>65</v>
      </c>
      <c r="D17" s="288"/>
    </row>
    <row r="18" spans="1:2" ht="12.75">
      <c r="A18" s="312" t="s">
        <v>189</v>
      </c>
      <c r="B18" s="313" t="str">
        <f>'A - raw data'!B108</f>
        <v>Brenton Jones</v>
      </c>
    </row>
    <row r="19" spans="1:2" ht="12.75">
      <c r="A19" s="314" t="s">
        <v>190</v>
      </c>
      <c r="B19" s="315" t="str">
        <f>'A - raw data'!B114</f>
        <v>Stuart Smith</v>
      </c>
    </row>
    <row r="20" spans="1:4" ht="13.5" thickBot="1">
      <c r="A20" s="147" t="s">
        <v>191</v>
      </c>
      <c r="B20" s="316" t="str">
        <f>'A - raw data'!B110</f>
        <v>Daniel Gaffa</v>
      </c>
      <c r="D20" s="146"/>
    </row>
    <row r="21" ht="12.75"/>
    <row r="22" ht="13.5" thickBot="1">
      <c r="A22" s="288" t="s">
        <v>66</v>
      </c>
    </row>
    <row r="23" spans="1:2" ht="12.75">
      <c r="A23" s="312" t="s">
        <v>189</v>
      </c>
      <c r="B23" s="313" t="str">
        <f>'TT Times'!I6</f>
        <v>Brenton Jones</v>
      </c>
    </row>
    <row r="24" spans="1:2" ht="12.75">
      <c r="A24" s="314" t="s">
        <v>190</v>
      </c>
      <c r="B24" s="315" t="str">
        <f>'TT Times'!B12</f>
        <v>Samuel Beveridge</v>
      </c>
    </row>
    <row r="25" spans="1:2" ht="13.5" thickBot="1">
      <c r="A25" s="147" t="s">
        <v>191</v>
      </c>
      <c r="B25" s="316" t="str">
        <f>'TT Times'!B16</f>
        <v>Jason Strickland</v>
      </c>
    </row>
    <row r="27" ht="13.5" thickBot="1">
      <c r="A27" s="288" t="s">
        <v>67</v>
      </c>
    </row>
    <row r="28" spans="1:2" ht="12.75">
      <c r="A28" s="312" t="s">
        <v>189</v>
      </c>
      <c r="B28" s="313" t="str">
        <f>'A - raw data'!B108</f>
        <v>Brenton Jones</v>
      </c>
    </row>
    <row r="29" spans="1:2" ht="12.75">
      <c r="A29" s="314" t="s">
        <v>190</v>
      </c>
      <c r="B29" s="315" t="str">
        <f>'A - raw data'!B118</f>
        <v>Jarryd Jones</v>
      </c>
    </row>
    <row r="30" spans="1:2" ht="13.5" thickBot="1">
      <c r="A30" s="147" t="s">
        <v>191</v>
      </c>
      <c r="B30" s="316" t="str">
        <f>'A - raw data'!B114</f>
        <v>Stuart Smith</v>
      </c>
    </row>
    <row r="32" ht="13.5" thickBot="1">
      <c r="A32" s="288" t="s">
        <v>68</v>
      </c>
    </row>
    <row r="33" spans="1:2" ht="12.75">
      <c r="A33" s="312" t="s">
        <v>189</v>
      </c>
      <c r="B33" s="317" t="s">
        <v>197</v>
      </c>
    </row>
    <row r="34" spans="1:2" ht="12.75">
      <c r="A34" s="314" t="s">
        <v>190</v>
      </c>
      <c r="B34" s="318" t="str">
        <f>'A - raw data'!B118</f>
        <v>Jarryd Jones</v>
      </c>
    </row>
    <row r="35" spans="1:2" ht="13.5" thickBot="1">
      <c r="A35" s="147" t="s">
        <v>191</v>
      </c>
      <c r="B35" s="316" t="str">
        <f>'A - raw data'!B116</f>
        <v>Troy Warren</v>
      </c>
    </row>
  </sheetData>
  <sheetProtection/>
  <autoFilter ref="A4:F15">
    <sortState ref="A5:F35">
      <sortCondition sortBy="value" ref="D5:D35"/>
    </sortState>
  </autoFilter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26"/>
  <sheetViews>
    <sheetView view="pageBreakPreview" zoomScaleSheetLayoutView="100" zoomScalePageLayoutView="0" workbookViewId="0" topLeftCell="A7">
      <selection activeCell="I77" sqref="I77"/>
    </sheetView>
  </sheetViews>
  <sheetFormatPr defaultColWidth="9.140625" defaultRowHeight="12.75"/>
  <cols>
    <col min="1" max="1" width="8.140625" style="5" bestFit="1" customWidth="1"/>
    <col min="2" max="2" width="19.8515625" style="0" bestFit="1" customWidth="1"/>
    <col min="3" max="3" width="11.421875" style="0" bestFit="1" customWidth="1"/>
    <col min="4" max="4" width="9.28125" style="1" bestFit="1" customWidth="1"/>
    <col min="5" max="5" width="10.8515625" style="1" customWidth="1"/>
    <col min="6" max="6" width="11.28125" style="1" customWidth="1"/>
    <col min="7" max="8" width="9.140625" style="1" customWidth="1"/>
    <col min="9" max="9" width="20.28125" style="0" bestFit="1" customWidth="1"/>
    <col min="10" max="10" width="11.421875" style="0" bestFit="1" customWidth="1"/>
    <col min="13" max="13" width="9.140625" style="1" customWidth="1"/>
    <col min="16" max="16" width="19.8515625" style="0" bestFit="1" customWidth="1"/>
    <col min="17" max="17" width="11.421875" style="0" bestFit="1" customWidth="1"/>
    <col min="18" max="20" width="12.00390625" style="0" bestFit="1" customWidth="1"/>
  </cols>
  <sheetData>
    <row r="2" spans="1:4" ht="12.75">
      <c r="A2"/>
      <c r="B2" s="42" t="s">
        <v>105</v>
      </c>
      <c r="C2" s="43">
        <v>8.7</v>
      </c>
      <c r="D2" s="31" t="s">
        <v>106</v>
      </c>
    </row>
    <row r="3" spans="1:4" ht="12.75">
      <c r="A3"/>
      <c r="B3" s="42"/>
      <c r="C3" s="44"/>
      <c r="D3" s="31"/>
    </row>
    <row r="4" spans="1:15" ht="13.5" thickBot="1">
      <c r="A4" s="6" t="s">
        <v>76</v>
      </c>
      <c r="G4" s="3"/>
      <c r="H4" s="7" t="s">
        <v>97</v>
      </c>
      <c r="O4" s="37" t="s">
        <v>109</v>
      </c>
    </row>
    <row r="5" spans="1:13" s="12" customFormat="1" ht="39" thickBot="1">
      <c r="A5" s="10" t="s">
        <v>5</v>
      </c>
      <c r="B5" s="11" t="s">
        <v>0</v>
      </c>
      <c r="C5" s="11" t="s">
        <v>1</v>
      </c>
      <c r="D5" s="14" t="s">
        <v>80</v>
      </c>
      <c r="E5" s="10" t="s">
        <v>81</v>
      </c>
      <c r="F5" s="14" t="s">
        <v>75</v>
      </c>
      <c r="G5" s="14"/>
      <c r="H5" s="54" t="s">
        <v>107</v>
      </c>
      <c r="I5" s="48" t="s">
        <v>0</v>
      </c>
      <c r="J5" s="48" t="s">
        <v>1</v>
      </c>
      <c r="K5" s="49" t="s">
        <v>80</v>
      </c>
      <c r="L5" s="50" t="s">
        <v>81</v>
      </c>
      <c r="M5" s="54" t="s">
        <v>108</v>
      </c>
    </row>
    <row r="6" spans="1:13" ht="12.75">
      <c r="A6" s="4">
        <v>1</v>
      </c>
      <c r="B6" s="2" t="s">
        <v>59</v>
      </c>
      <c r="C6" s="2" t="s">
        <v>3</v>
      </c>
      <c r="D6" s="13">
        <v>0.007662037037037137</v>
      </c>
      <c r="E6" s="13"/>
      <c r="F6" s="3">
        <v>1</v>
      </c>
      <c r="G6" s="3"/>
      <c r="H6" s="58">
        <v>1</v>
      </c>
      <c r="I6" s="22" t="str">
        <f>B6</f>
        <v>Brenton Jones</v>
      </c>
      <c r="J6" s="22" t="str">
        <f>C6</f>
        <v>Warragul</v>
      </c>
      <c r="K6" s="47">
        <f>D6</f>
        <v>0.007662037037037137</v>
      </c>
      <c r="L6" s="51">
        <f>E6</f>
        <v>0</v>
      </c>
      <c r="M6" s="55">
        <f>$C$2/(K6*24)</f>
        <v>47.311178247733515</v>
      </c>
    </row>
    <row r="7" spans="1:13" ht="12.75">
      <c r="A7" s="4">
        <v>7</v>
      </c>
      <c r="B7" s="2" t="s">
        <v>11</v>
      </c>
      <c r="C7" s="2" t="s">
        <v>4</v>
      </c>
      <c r="D7" s="13">
        <v>0.007974537037037106</v>
      </c>
      <c r="E7" s="13">
        <f aca="true" t="shared" si="0" ref="E7:E16">D7-$D$6</f>
        <v>0.00031249999999996905</v>
      </c>
      <c r="F7" s="3">
        <v>2</v>
      </c>
      <c r="G7" s="3"/>
      <c r="H7" s="59">
        <v>2</v>
      </c>
      <c r="I7" s="19" t="str">
        <f aca="true" t="shared" si="1" ref="I7:I16">B7</f>
        <v>Stuart Smith</v>
      </c>
      <c r="J7" s="19" t="str">
        <f aca="true" t="shared" si="2" ref="J7:J16">C7</f>
        <v>LaTrobe City</v>
      </c>
      <c r="K7" s="45">
        <f aca="true" t="shared" si="3" ref="K7:K16">D7</f>
        <v>0.007974537037037106</v>
      </c>
      <c r="L7" s="52">
        <f aca="true" t="shared" si="4" ref="L7:L38">K7-$K$6</f>
        <v>0.00031249999999996905</v>
      </c>
      <c r="M7" s="56">
        <f aca="true" t="shared" si="5" ref="M7:M37">$C$2/(K7*24)</f>
        <v>45.45718432510846</v>
      </c>
    </row>
    <row r="8" spans="1:13" ht="12.75">
      <c r="A8" s="4">
        <v>11</v>
      </c>
      <c r="B8" s="2" t="s">
        <v>15</v>
      </c>
      <c r="C8" s="2" t="s">
        <v>3</v>
      </c>
      <c r="D8" s="13">
        <v>0.00826388888888887</v>
      </c>
      <c r="E8" s="13">
        <f t="shared" si="0"/>
        <v>0.000601851851851732</v>
      </c>
      <c r="F8" s="3">
        <v>3</v>
      </c>
      <c r="G8" s="3"/>
      <c r="H8" s="59">
        <v>3</v>
      </c>
      <c r="I8" s="19" t="str">
        <f t="shared" si="1"/>
        <v>Jarryd Jones</v>
      </c>
      <c r="J8" s="19" t="str">
        <f t="shared" si="2"/>
        <v>Warragul</v>
      </c>
      <c r="K8" s="45">
        <f t="shared" si="3"/>
        <v>0.00826388888888887</v>
      </c>
      <c r="L8" s="52">
        <f t="shared" si="4"/>
        <v>0.000601851851851732</v>
      </c>
      <c r="M8" s="56">
        <f t="shared" si="5"/>
        <v>43.865546218487495</v>
      </c>
    </row>
    <row r="9" spans="1:13" ht="12.75">
      <c r="A9" s="4">
        <v>5</v>
      </c>
      <c r="B9" s="2" t="s">
        <v>9</v>
      </c>
      <c r="C9" s="2" t="s">
        <v>4</v>
      </c>
      <c r="D9" s="13">
        <v>0.008298611111111125</v>
      </c>
      <c r="E9" s="13">
        <f t="shared" si="0"/>
        <v>0.0006365740740739874</v>
      </c>
      <c r="F9" s="3">
        <v>4</v>
      </c>
      <c r="G9" s="3"/>
      <c r="H9" s="59">
        <v>4</v>
      </c>
      <c r="I9" s="19" t="str">
        <f t="shared" si="1"/>
        <v>James Timmer-Arends</v>
      </c>
      <c r="J9" s="19" t="str">
        <f t="shared" si="2"/>
        <v>LaTrobe City</v>
      </c>
      <c r="K9" s="45">
        <f t="shared" si="3"/>
        <v>0.008298611111111125</v>
      </c>
      <c r="L9" s="52">
        <f t="shared" si="4"/>
        <v>0.0006365740740739874</v>
      </c>
      <c r="M9" s="56">
        <f t="shared" si="5"/>
        <v>43.68200836820076</v>
      </c>
    </row>
    <row r="10" spans="1:13" ht="12.75">
      <c r="A10" s="4">
        <v>3</v>
      </c>
      <c r="B10" s="2" t="s">
        <v>7</v>
      </c>
      <c r="C10" s="2" t="s">
        <v>4</v>
      </c>
      <c r="D10" s="13">
        <v>0.008321759259259313</v>
      </c>
      <c r="E10" s="13">
        <f t="shared" si="0"/>
        <v>0.0006597222222221762</v>
      </c>
      <c r="F10" s="3">
        <v>5</v>
      </c>
      <c r="G10" s="3"/>
      <c r="H10" s="59">
        <v>5</v>
      </c>
      <c r="I10" s="19" t="str">
        <f t="shared" si="1"/>
        <v>Daniel Gaffa</v>
      </c>
      <c r="J10" s="19" t="str">
        <f t="shared" si="2"/>
        <v>LaTrobe City</v>
      </c>
      <c r="K10" s="45">
        <f t="shared" si="3"/>
        <v>0.008321759259259313</v>
      </c>
      <c r="L10" s="52">
        <f t="shared" si="4"/>
        <v>0.0006597222222221762</v>
      </c>
      <c r="M10" s="56">
        <f t="shared" si="5"/>
        <v>43.560500695410006</v>
      </c>
    </row>
    <row r="11" spans="1:13" ht="12.75">
      <c r="A11" s="4">
        <v>8</v>
      </c>
      <c r="B11" s="2" t="s">
        <v>12</v>
      </c>
      <c r="C11" s="2" t="s">
        <v>4</v>
      </c>
      <c r="D11" s="13">
        <v>0.008622685185185226</v>
      </c>
      <c r="E11" s="13">
        <f t="shared" si="0"/>
        <v>0.000960648148148089</v>
      </c>
      <c r="F11" s="3">
        <v>6</v>
      </c>
      <c r="G11" s="3"/>
      <c r="H11" s="59">
        <v>6</v>
      </c>
      <c r="I11" s="19" t="str">
        <f t="shared" si="1"/>
        <v>Ronald Purtle</v>
      </c>
      <c r="J11" s="19" t="str">
        <f t="shared" si="2"/>
        <v>LaTrobe City</v>
      </c>
      <c r="K11" s="45">
        <f t="shared" si="3"/>
        <v>0.008622685185185226</v>
      </c>
      <c r="L11" s="52">
        <f t="shared" si="4"/>
        <v>0.000960648148148089</v>
      </c>
      <c r="M11" s="56">
        <f t="shared" si="5"/>
        <v>42.040268456375635</v>
      </c>
    </row>
    <row r="12" spans="1:13" ht="12.75">
      <c r="A12" s="4">
        <v>2</v>
      </c>
      <c r="B12" s="2" t="s">
        <v>6</v>
      </c>
      <c r="C12" s="2" t="s">
        <v>4</v>
      </c>
      <c r="D12" s="13">
        <v>0.008969907407407482</v>
      </c>
      <c r="E12" s="13">
        <f t="shared" si="0"/>
        <v>0.0013078703703703447</v>
      </c>
      <c r="F12" s="3">
        <v>7</v>
      </c>
      <c r="G12" s="3"/>
      <c r="H12" s="59">
        <v>7</v>
      </c>
      <c r="I12" s="19" t="str">
        <f t="shared" si="1"/>
        <v>Samuel Beveridge</v>
      </c>
      <c r="J12" s="19" t="str">
        <f t="shared" si="2"/>
        <v>LaTrobe City</v>
      </c>
      <c r="K12" s="45">
        <f t="shared" si="3"/>
        <v>0.008969907407407482</v>
      </c>
      <c r="L12" s="52">
        <f t="shared" si="4"/>
        <v>0.0013078703703703447</v>
      </c>
      <c r="M12" s="56">
        <f t="shared" si="5"/>
        <v>40.41290322580611</v>
      </c>
    </row>
    <row r="13" spans="1:13" ht="12.75">
      <c r="A13" s="4">
        <v>6</v>
      </c>
      <c r="B13" s="2" t="s">
        <v>10</v>
      </c>
      <c r="C13" s="2" t="s">
        <v>4</v>
      </c>
      <c r="D13" s="13">
        <v>0.009097222222222211</v>
      </c>
      <c r="E13" s="13">
        <f t="shared" si="0"/>
        <v>0.0014351851851850742</v>
      </c>
      <c r="F13" s="3">
        <v>8</v>
      </c>
      <c r="G13" s="3"/>
      <c r="H13" s="59">
        <v>8</v>
      </c>
      <c r="I13" s="19" t="str">
        <f t="shared" si="1"/>
        <v>Brett Van Berkel</v>
      </c>
      <c r="J13" s="19" t="str">
        <f t="shared" si="2"/>
        <v>LaTrobe City</v>
      </c>
      <c r="K13" s="45">
        <f t="shared" si="3"/>
        <v>0.009097222222222211</v>
      </c>
      <c r="L13" s="52">
        <f t="shared" si="4"/>
        <v>0.0014351851851850742</v>
      </c>
      <c r="M13" s="56">
        <f t="shared" si="5"/>
        <v>39.847328244274856</v>
      </c>
    </row>
    <row r="14" spans="1:13" ht="12.75">
      <c r="A14" s="4">
        <v>10</v>
      </c>
      <c r="B14" s="2" t="s">
        <v>14</v>
      </c>
      <c r="C14" s="2" t="s">
        <v>4</v>
      </c>
      <c r="D14" s="13">
        <v>0.009143518518518516</v>
      </c>
      <c r="E14" s="13">
        <f t="shared" si="0"/>
        <v>0.0014814814814813788</v>
      </c>
      <c r="F14" s="3">
        <v>9</v>
      </c>
      <c r="G14" s="3"/>
      <c r="H14" s="59">
        <v>9</v>
      </c>
      <c r="I14" s="19" t="str">
        <f t="shared" si="1"/>
        <v>Jason Laird</v>
      </c>
      <c r="J14" s="19" t="str">
        <f t="shared" si="2"/>
        <v>LaTrobe City</v>
      </c>
      <c r="K14" s="45">
        <f t="shared" si="3"/>
        <v>0.009143518518518516</v>
      </c>
      <c r="L14" s="52">
        <f t="shared" si="4"/>
        <v>0.0014814814814813788</v>
      </c>
      <c r="M14" s="56">
        <f t="shared" si="5"/>
        <v>39.64556962025317</v>
      </c>
    </row>
    <row r="15" spans="1:13" ht="12.75">
      <c r="A15" s="4">
        <v>9</v>
      </c>
      <c r="B15" s="2" t="s">
        <v>13</v>
      </c>
      <c r="C15" s="2" t="s">
        <v>4</v>
      </c>
      <c r="D15" s="13">
        <v>0.009293981481481507</v>
      </c>
      <c r="E15" s="13">
        <f t="shared" si="0"/>
        <v>0.00163194444444437</v>
      </c>
      <c r="F15" s="3">
        <v>10</v>
      </c>
      <c r="G15" s="3"/>
      <c r="H15" s="59">
        <v>10</v>
      </c>
      <c r="I15" s="19" t="str">
        <f t="shared" si="1"/>
        <v>Troy Warren</v>
      </c>
      <c r="J15" s="19" t="str">
        <f t="shared" si="2"/>
        <v>LaTrobe City</v>
      </c>
      <c r="K15" s="45">
        <f t="shared" si="3"/>
        <v>0.009293981481481507</v>
      </c>
      <c r="L15" s="52">
        <f t="shared" si="4"/>
        <v>0.00163194444444437</v>
      </c>
      <c r="M15" s="56">
        <f t="shared" si="5"/>
        <v>39.00373599003725</v>
      </c>
    </row>
    <row r="16" spans="1:13" ht="12.75">
      <c r="A16" s="4">
        <v>4</v>
      </c>
      <c r="B16" s="2" t="s">
        <v>8</v>
      </c>
      <c r="C16" s="2" t="s">
        <v>4</v>
      </c>
      <c r="D16" s="13">
        <v>0.009930555555555585</v>
      </c>
      <c r="E16" s="13">
        <f t="shared" si="0"/>
        <v>0.0022685185185184475</v>
      </c>
      <c r="F16" s="3">
        <v>11</v>
      </c>
      <c r="G16" s="3"/>
      <c r="H16" s="59">
        <v>11</v>
      </c>
      <c r="I16" s="19" t="str">
        <f t="shared" si="1"/>
        <v>Jason Strickland</v>
      </c>
      <c r="J16" s="19" t="str">
        <f t="shared" si="2"/>
        <v>LaTrobe City</v>
      </c>
      <c r="K16" s="45">
        <f t="shared" si="3"/>
        <v>0.009930555555555585</v>
      </c>
      <c r="L16" s="52">
        <f t="shared" si="4"/>
        <v>0.0022685185185184475</v>
      </c>
      <c r="M16" s="56">
        <f t="shared" si="5"/>
        <v>36.50349650349639</v>
      </c>
    </row>
    <row r="17" spans="1:13" ht="12.75">
      <c r="A17" s="4"/>
      <c r="B17" s="2"/>
      <c r="C17" s="2"/>
      <c r="D17" s="13"/>
      <c r="E17" s="13"/>
      <c r="F17" s="3"/>
      <c r="G17" s="3"/>
      <c r="H17" s="59">
        <v>12</v>
      </c>
      <c r="I17" s="20" t="str">
        <f aca="true" t="shared" si="6" ref="I17:I37">B20</f>
        <v>Chris Jehu</v>
      </c>
      <c r="J17" s="20" t="str">
        <f aca="true" t="shared" si="7" ref="J17:J37">C20</f>
        <v>Wellington</v>
      </c>
      <c r="K17" s="45">
        <f aca="true" t="shared" si="8" ref="K17:K37">D20</f>
        <v>0.008541666666666668</v>
      </c>
      <c r="L17" s="52">
        <f t="shared" si="4"/>
        <v>0.0008796296296295306</v>
      </c>
      <c r="M17" s="56">
        <f t="shared" si="5"/>
        <v>42.439024390243894</v>
      </c>
    </row>
    <row r="18" spans="1:13" s="2" customFormat="1" ht="12.75">
      <c r="A18" s="6" t="s">
        <v>77</v>
      </c>
      <c r="D18" s="13"/>
      <c r="E18" s="13"/>
      <c r="F18" s="3"/>
      <c r="G18" s="3"/>
      <c r="H18" s="59">
        <v>13</v>
      </c>
      <c r="I18" s="20" t="str">
        <f t="shared" si="6"/>
        <v>Tim Boote</v>
      </c>
      <c r="J18" s="20" t="str">
        <f t="shared" si="7"/>
        <v>Bairnsdale </v>
      </c>
      <c r="K18" s="45">
        <f t="shared" si="8"/>
        <v>0.008680555555555566</v>
      </c>
      <c r="L18" s="52">
        <f t="shared" si="4"/>
        <v>0.001018518518518429</v>
      </c>
      <c r="M18" s="56">
        <f t="shared" si="5"/>
        <v>41.75999999999994</v>
      </c>
    </row>
    <row r="19" spans="1:13" s="12" customFormat="1" ht="25.5">
      <c r="A19" s="10" t="s">
        <v>5</v>
      </c>
      <c r="B19" s="11" t="s">
        <v>0</v>
      </c>
      <c r="C19" s="11" t="s">
        <v>1</v>
      </c>
      <c r="D19" s="14" t="s">
        <v>80</v>
      </c>
      <c r="E19" s="10" t="s">
        <v>81</v>
      </c>
      <c r="F19" s="14" t="s">
        <v>75</v>
      </c>
      <c r="G19" s="14"/>
      <c r="H19" s="59">
        <v>14</v>
      </c>
      <c r="I19" s="20" t="str">
        <f t="shared" si="6"/>
        <v>Paul Yeatman</v>
      </c>
      <c r="J19" s="20" t="str">
        <f t="shared" si="7"/>
        <v>Warragul</v>
      </c>
      <c r="K19" s="45">
        <f t="shared" si="8"/>
        <v>0.00875</v>
      </c>
      <c r="L19" s="52">
        <f t="shared" si="4"/>
        <v>0.0010879629629628636</v>
      </c>
      <c r="M19" s="56">
        <f t="shared" si="5"/>
        <v>41.42857142857142</v>
      </c>
    </row>
    <row r="20" spans="1:13" ht="12.75">
      <c r="A20" s="4">
        <v>20</v>
      </c>
      <c r="B20" s="2" t="s">
        <v>37</v>
      </c>
      <c r="C20" s="2" t="s">
        <v>22</v>
      </c>
      <c r="D20" s="13">
        <v>0.008541666666666668</v>
      </c>
      <c r="E20" s="13"/>
      <c r="F20" s="3">
        <v>1</v>
      </c>
      <c r="G20" s="3"/>
      <c r="H20" s="59">
        <v>15</v>
      </c>
      <c r="I20" s="20" t="str">
        <f t="shared" si="6"/>
        <v>Joseph Patrick</v>
      </c>
      <c r="J20" s="20" t="str">
        <f t="shared" si="7"/>
        <v>Warragul</v>
      </c>
      <c r="K20" s="45">
        <f t="shared" si="8"/>
        <v>0.00879629629629632</v>
      </c>
      <c r="L20" s="52">
        <f t="shared" si="4"/>
        <v>0.0011342592592591821</v>
      </c>
      <c r="M20" s="56">
        <f t="shared" si="5"/>
        <v>41.21052631578936</v>
      </c>
    </row>
    <row r="21" spans="1:13" ht="12.75">
      <c r="A21" s="4">
        <v>1</v>
      </c>
      <c r="B21" s="2" t="s">
        <v>16</v>
      </c>
      <c r="C21" s="2" t="s">
        <v>70</v>
      </c>
      <c r="D21" s="13">
        <v>0.008680555555555566</v>
      </c>
      <c r="E21" s="13">
        <f aca="true" t="shared" si="9" ref="E21:E40">D21-$D$20</f>
        <v>0.00013888888888889846</v>
      </c>
      <c r="F21" s="3">
        <v>2</v>
      </c>
      <c r="G21" s="3"/>
      <c r="H21" s="59">
        <v>16</v>
      </c>
      <c r="I21" s="20" t="str">
        <f t="shared" si="6"/>
        <v>Peter Finlayson</v>
      </c>
      <c r="J21" s="20" t="str">
        <f t="shared" si="7"/>
        <v>Warragul</v>
      </c>
      <c r="K21" s="45">
        <f t="shared" si="8"/>
        <v>0.008831018518518498</v>
      </c>
      <c r="L21" s="52">
        <f t="shared" si="4"/>
        <v>0.0011689814814813612</v>
      </c>
      <c r="M21" s="56">
        <f t="shared" si="5"/>
        <v>41.04849279161215</v>
      </c>
    </row>
    <row r="22" spans="1:13" ht="12.75">
      <c r="A22" s="4">
        <v>16</v>
      </c>
      <c r="B22" s="2" t="s">
        <v>20</v>
      </c>
      <c r="C22" s="2" t="s">
        <v>3</v>
      </c>
      <c r="D22" s="13">
        <v>0.00875</v>
      </c>
      <c r="E22" s="13">
        <f t="shared" si="9"/>
        <v>0.00020833333333333294</v>
      </c>
      <c r="F22" s="3">
        <v>3</v>
      </c>
      <c r="G22" s="3"/>
      <c r="H22" s="59">
        <v>17</v>
      </c>
      <c r="I22" s="20" t="str">
        <f t="shared" si="6"/>
        <v>Aaron Wain</v>
      </c>
      <c r="J22" s="20" t="str">
        <f t="shared" si="7"/>
        <v>Wellington</v>
      </c>
      <c r="K22" s="45">
        <f t="shared" si="8"/>
        <v>0.008912037037037036</v>
      </c>
      <c r="L22" s="52">
        <f t="shared" si="4"/>
        <v>0.0012499999999998988</v>
      </c>
      <c r="M22" s="56">
        <f t="shared" si="5"/>
        <v>40.67532467532468</v>
      </c>
    </row>
    <row r="23" spans="1:13" ht="12.75">
      <c r="A23" s="4">
        <v>22</v>
      </c>
      <c r="B23" s="2" t="s">
        <v>34</v>
      </c>
      <c r="C23" s="2" t="s">
        <v>3</v>
      </c>
      <c r="D23" s="13">
        <v>0.00879629629629632</v>
      </c>
      <c r="E23" s="13">
        <f t="shared" si="9"/>
        <v>0.0002546296296296515</v>
      </c>
      <c r="F23" s="3">
        <v>4</v>
      </c>
      <c r="G23" s="3"/>
      <c r="H23" s="59">
        <v>18</v>
      </c>
      <c r="I23" s="20" t="str">
        <f t="shared" si="6"/>
        <v>Geoffrey Thomson</v>
      </c>
      <c r="J23" s="20" t="str">
        <f t="shared" si="7"/>
        <v>Warragul</v>
      </c>
      <c r="K23" s="45">
        <f t="shared" si="8"/>
        <v>0.009131944444444444</v>
      </c>
      <c r="L23" s="52">
        <f t="shared" si="4"/>
        <v>0.001469907407407307</v>
      </c>
      <c r="M23" s="56">
        <f t="shared" si="5"/>
        <v>39.69581749049429</v>
      </c>
    </row>
    <row r="24" spans="1:13" ht="12.75">
      <c r="A24" s="4">
        <v>7</v>
      </c>
      <c r="B24" s="2" t="s">
        <v>27</v>
      </c>
      <c r="C24" s="2" t="s">
        <v>3</v>
      </c>
      <c r="D24" s="13">
        <v>0.008831018518518498</v>
      </c>
      <c r="E24" s="13">
        <f t="shared" si="9"/>
        <v>0.0002893518518518306</v>
      </c>
      <c r="F24" s="3">
        <v>5</v>
      </c>
      <c r="G24" s="3"/>
      <c r="H24" s="59">
        <v>19</v>
      </c>
      <c r="I24" s="20" t="str">
        <f t="shared" si="6"/>
        <v>Charles Davine</v>
      </c>
      <c r="J24" s="20" t="str">
        <f t="shared" si="7"/>
        <v>Warragul</v>
      </c>
      <c r="K24" s="45">
        <f t="shared" si="8"/>
        <v>0.00915509259259259</v>
      </c>
      <c r="L24" s="52">
        <f t="shared" si="4"/>
        <v>0.0014930555555554524</v>
      </c>
      <c r="M24" s="56">
        <f t="shared" si="5"/>
        <v>39.595448798988635</v>
      </c>
    </row>
    <row r="25" spans="1:13" ht="12.75">
      <c r="A25" s="4">
        <v>21</v>
      </c>
      <c r="B25" s="2" t="s">
        <v>38</v>
      </c>
      <c r="C25" s="2" t="s">
        <v>22</v>
      </c>
      <c r="D25" s="13">
        <v>0.008912037037037036</v>
      </c>
      <c r="E25" s="13">
        <f t="shared" si="9"/>
        <v>0.00037037037037036813</v>
      </c>
      <c r="F25" s="3">
        <v>6</v>
      </c>
      <c r="G25" s="3"/>
      <c r="H25" s="59">
        <v>20</v>
      </c>
      <c r="I25" s="20" t="str">
        <f t="shared" si="6"/>
        <v>Kevin Feely</v>
      </c>
      <c r="J25" s="20" t="str">
        <f t="shared" si="7"/>
        <v>Leongatha</v>
      </c>
      <c r="K25" s="45">
        <f t="shared" si="8"/>
        <v>0.009178240740740789</v>
      </c>
      <c r="L25" s="52">
        <f t="shared" si="4"/>
        <v>0.0015162037037036516</v>
      </c>
      <c r="M25" s="56">
        <f t="shared" si="5"/>
        <v>39.49558638083207</v>
      </c>
    </row>
    <row r="26" spans="1:13" ht="12.75">
      <c r="A26" s="4">
        <v>14</v>
      </c>
      <c r="B26" s="2" t="s">
        <v>71</v>
      </c>
      <c r="C26" s="2" t="s">
        <v>3</v>
      </c>
      <c r="D26" s="13">
        <v>0.009131944444444444</v>
      </c>
      <c r="E26" s="13">
        <f t="shared" si="9"/>
        <v>0.0005902777777777764</v>
      </c>
      <c r="F26" s="3">
        <v>7</v>
      </c>
      <c r="G26" s="3"/>
      <c r="H26" s="59">
        <v>21</v>
      </c>
      <c r="I26" s="20" t="str">
        <f t="shared" si="6"/>
        <v>Leigh Hauxwell</v>
      </c>
      <c r="J26" s="20" t="str">
        <f t="shared" si="7"/>
        <v>Warragul</v>
      </c>
      <c r="K26" s="45">
        <f t="shared" si="8"/>
        <v>0.009259259259259316</v>
      </c>
      <c r="L26" s="52">
        <f t="shared" si="4"/>
        <v>0.0015972222222221787</v>
      </c>
      <c r="M26" s="56">
        <f t="shared" si="5"/>
        <v>39.14999999999976</v>
      </c>
    </row>
    <row r="27" spans="1:13" ht="12.75">
      <c r="A27" s="4">
        <v>6</v>
      </c>
      <c r="B27" s="2" t="s">
        <v>26</v>
      </c>
      <c r="C27" s="2" t="s">
        <v>3</v>
      </c>
      <c r="D27" s="13">
        <v>0.00915509259259259</v>
      </c>
      <c r="E27" s="13">
        <f t="shared" si="9"/>
        <v>0.0006134259259259218</v>
      </c>
      <c r="F27" s="3">
        <v>8</v>
      </c>
      <c r="G27" s="3"/>
      <c r="H27" s="59">
        <v>22</v>
      </c>
      <c r="I27" s="20" t="str">
        <f t="shared" si="6"/>
        <v>Cyrus Monk</v>
      </c>
      <c r="J27" s="20" t="str">
        <f t="shared" si="7"/>
        <v>Warragul</v>
      </c>
      <c r="K27" s="45">
        <f t="shared" si="8"/>
        <v>0.009293981481481446</v>
      </c>
      <c r="L27" s="52">
        <f t="shared" si="4"/>
        <v>0.0016319444444443092</v>
      </c>
      <c r="M27" s="56">
        <f t="shared" si="5"/>
        <v>39.0037359900375</v>
      </c>
    </row>
    <row r="28" spans="1:13" ht="12.75">
      <c r="A28" s="4">
        <v>4</v>
      </c>
      <c r="B28" s="2" t="s">
        <v>23</v>
      </c>
      <c r="C28" s="2" t="s">
        <v>24</v>
      </c>
      <c r="D28" s="13">
        <v>0.009178240740740789</v>
      </c>
      <c r="E28" s="13">
        <f t="shared" si="9"/>
        <v>0.000636574074074121</v>
      </c>
      <c r="F28" s="3">
        <v>9</v>
      </c>
      <c r="G28" s="3"/>
      <c r="H28" s="59">
        <v>23</v>
      </c>
      <c r="I28" s="20" t="str">
        <f t="shared" si="6"/>
        <v>Ross Henry</v>
      </c>
      <c r="J28" s="20" t="str">
        <f t="shared" si="7"/>
        <v>Warragul</v>
      </c>
      <c r="K28" s="45">
        <f t="shared" si="8"/>
        <v>0.00936342592592596</v>
      </c>
      <c r="L28" s="52">
        <f t="shared" si="4"/>
        <v>0.0017013888888888235</v>
      </c>
      <c r="M28" s="56">
        <f t="shared" si="5"/>
        <v>38.71446229913459</v>
      </c>
    </row>
    <row r="29" spans="1:13" ht="12.75">
      <c r="A29" s="4">
        <v>8</v>
      </c>
      <c r="B29" s="2" t="s">
        <v>28</v>
      </c>
      <c r="C29" s="2" t="s">
        <v>3</v>
      </c>
      <c r="D29" s="13">
        <v>0.009259259259259316</v>
      </c>
      <c r="E29" s="13">
        <f t="shared" si="9"/>
        <v>0.0007175925925926481</v>
      </c>
      <c r="F29" s="3">
        <v>10</v>
      </c>
      <c r="G29" s="3"/>
      <c r="H29" s="59">
        <v>24</v>
      </c>
      <c r="I29" s="20" t="str">
        <f t="shared" si="6"/>
        <v>Kristy Glover</v>
      </c>
      <c r="J29" s="20" t="str">
        <f t="shared" si="7"/>
        <v>Wellington</v>
      </c>
      <c r="K29" s="45">
        <f t="shared" si="8"/>
        <v>0.009409722222222222</v>
      </c>
      <c r="L29" s="52">
        <f t="shared" si="4"/>
        <v>0.0017476851851850848</v>
      </c>
      <c r="M29" s="56">
        <f t="shared" si="5"/>
        <v>38.523985239852394</v>
      </c>
    </row>
    <row r="30" spans="1:13" ht="12.75">
      <c r="A30" s="4">
        <v>12</v>
      </c>
      <c r="B30" s="2" t="s">
        <v>32</v>
      </c>
      <c r="C30" s="2" t="s">
        <v>3</v>
      </c>
      <c r="D30" s="13">
        <v>0.009293981481481446</v>
      </c>
      <c r="E30" s="13">
        <f t="shared" si="9"/>
        <v>0.0007523148148147786</v>
      </c>
      <c r="F30" s="3">
        <v>11</v>
      </c>
      <c r="G30" s="3"/>
      <c r="H30" s="59">
        <v>25</v>
      </c>
      <c r="I30" s="20" t="str">
        <f t="shared" si="6"/>
        <v>Paul Makepeace</v>
      </c>
      <c r="J30" s="20" t="str">
        <f t="shared" si="7"/>
        <v>Latrobe City</v>
      </c>
      <c r="K30" s="45">
        <f t="shared" si="8"/>
        <v>0.009421296296296365</v>
      </c>
      <c r="L30" s="52">
        <f t="shared" si="4"/>
        <v>0.0017592592592592278</v>
      </c>
      <c r="M30" s="56">
        <f t="shared" si="5"/>
        <v>38.476658476658194</v>
      </c>
    </row>
    <row r="31" spans="1:13" ht="12.75">
      <c r="A31" s="4">
        <v>9</v>
      </c>
      <c r="B31" s="2" t="s">
        <v>29</v>
      </c>
      <c r="C31" s="2" t="s">
        <v>3</v>
      </c>
      <c r="D31" s="13">
        <v>0.00936342592592596</v>
      </c>
      <c r="E31" s="13">
        <f t="shared" si="9"/>
        <v>0.0008217592592592929</v>
      </c>
      <c r="F31" s="3">
        <v>12</v>
      </c>
      <c r="G31" s="3"/>
      <c r="H31" s="59">
        <v>26</v>
      </c>
      <c r="I31" s="20" t="str">
        <f t="shared" si="6"/>
        <v>David McLean</v>
      </c>
      <c r="J31" s="20" t="str">
        <f t="shared" si="7"/>
        <v>Bairnsdale</v>
      </c>
      <c r="K31" s="45">
        <f t="shared" si="8"/>
        <v>0.00945601851851851</v>
      </c>
      <c r="L31" s="52">
        <f t="shared" si="4"/>
        <v>0.0017939814814813722</v>
      </c>
      <c r="M31" s="56">
        <f t="shared" si="5"/>
        <v>38.3353733170135</v>
      </c>
    </row>
    <row r="32" spans="1:13" ht="12.75">
      <c r="A32" s="4">
        <v>17</v>
      </c>
      <c r="B32" s="2" t="s">
        <v>21</v>
      </c>
      <c r="C32" s="2" t="s">
        <v>22</v>
      </c>
      <c r="D32" s="13">
        <v>0.009409722222222222</v>
      </c>
      <c r="E32" s="13">
        <f t="shared" si="9"/>
        <v>0.0008680555555555542</v>
      </c>
      <c r="F32" s="3">
        <v>13</v>
      </c>
      <c r="G32" s="3"/>
      <c r="H32" s="59">
        <v>27</v>
      </c>
      <c r="I32" s="20" t="str">
        <f t="shared" si="6"/>
        <v>Glenn Marriott</v>
      </c>
      <c r="J32" s="20" t="str">
        <f t="shared" si="7"/>
        <v>Warragul</v>
      </c>
      <c r="K32" s="45">
        <f t="shared" si="8"/>
        <v>0.009525462962962953</v>
      </c>
      <c r="L32" s="52">
        <f t="shared" si="4"/>
        <v>0.0018634259259258153</v>
      </c>
      <c r="M32" s="56">
        <f t="shared" si="5"/>
        <v>38.05589307411911</v>
      </c>
    </row>
    <row r="33" spans="1:13" ht="12.75">
      <c r="A33" s="4">
        <v>3</v>
      </c>
      <c r="B33" s="2" t="s">
        <v>19</v>
      </c>
      <c r="C33" s="2" t="s">
        <v>40</v>
      </c>
      <c r="D33" s="13">
        <v>0.009421296296296365</v>
      </c>
      <c r="E33" s="13">
        <f t="shared" si="9"/>
        <v>0.0008796296296296972</v>
      </c>
      <c r="F33" s="3">
        <v>14</v>
      </c>
      <c r="G33" s="3"/>
      <c r="H33" s="59">
        <v>28</v>
      </c>
      <c r="I33" s="20" t="str">
        <f t="shared" si="6"/>
        <v>Tony Smith</v>
      </c>
      <c r="J33" s="20" t="str">
        <f t="shared" si="7"/>
        <v>Leongatha</v>
      </c>
      <c r="K33" s="45">
        <f t="shared" si="8"/>
        <v>0.009537037037037059</v>
      </c>
      <c r="L33" s="52">
        <f t="shared" si="4"/>
        <v>0.0018749999999999219</v>
      </c>
      <c r="M33" s="56">
        <f t="shared" si="5"/>
        <v>38.00970873786399</v>
      </c>
    </row>
    <row r="34" spans="1:13" ht="12.75">
      <c r="A34" s="4">
        <v>2</v>
      </c>
      <c r="B34" s="2" t="s">
        <v>18</v>
      </c>
      <c r="C34" s="2" t="s">
        <v>17</v>
      </c>
      <c r="D34" s="13">
        <v>0.00945601851851851</v>
      </c>
      <c r="E34" s="13">
        <f t="shared" si="9"/>
        <v>0.0009143518518518415</v>
      </c>
      <c r="F34" s="3">
        <v>15</v>
      </c>
      <c r="G34" s="3"/>
      <c r="H34" s="59">
        <v>29</v>
      </c>
      <c r="I34" s="20" t="str">
        <f t="shared" si="6"/>
        <v>Gary Jago</v>
      </c>
      <c r="J34" s="20" t="str">
        <f t="shared" si="7"/>
        <v>Wellington</v>
      </c>
      <c r="K34" s="45">
        <f t="shared" si="8"/>
        <v>0.00954861111111111</v>
      </c>
      <c r="L34" s="52">
        <f t="shared" si="4"/>
        <v>0.0018865740740739729</v>
      </c>
      <c r="M34" s="56">
        <f t="shared" si="5"/>
        <v>37.96363636363637</v>
      </c>
    </row>
    <row r="35" spans="1:13" ht="12.75">
      <c r="A35" s="4">
        <v>11</v>
      </c>
      <c r="B35" s="2" t="s">
        <v>31</v>
      </c>
      <c r="C35" s="2" t="s">
        <v>3</v>
      </c>
      <c r="D35" s="13">
        <v>0.009525462962962953</v>
      </c>
      <c r="E35" s="13">
        <f t="shared" si="9"/>
        <v>0.0009837962962962847</v>
      </c>
      <c r="F35" s="3">
        <v>16</v>
      </c>
      <c r="G35" s="3"/>
      <c r="H35" s="59">
        <v>30</v>
      </c>
      <c r="I35" s="20" t="str">
        <f t="shared" si="6"/>
        <v>Rob Monk</v>
      </c>
      <c r="J35" s="20" t="str">
        <f t="shared" si="7"/>
        <v>Warragul</v>
      </c>
      <c r="K35" s="45">
        <f t="shared" si="8"/>
        <v>0.009583333333333376</v>
      </c>
      <c r="L35" s="52">
        <f t="shared" si="4"/>
        <v>0.0019212962962962387</v>
      </c>
      <c r="M35" s="56">
        <f t="shared" si="5"/>
        <v>37.826086956521564</v>
      </c>
    </row>
    <row r="36" spans="1:13" ht="12.75">
      <c r="A36" s="4">
        <v>5</v>
      </c>
      <c r="B36" s="2" t="s">
        <v>25</v>
      </c>
      <c r="C36" s="2" t="s">
        <v>24</v>
      </c>
      <c r="D36" s="13">
        <v>0.009537037037037059</v>
      </c>
      <c r="E36" s="13">
        <f t="shared" si="9"/>
        <v>0.0009953703703703912</v>
      </c>
      <c r="F36" s="3">
        <v>17</v>
      </c>
      <c r="G36" s="3"/>
      <c r="H36" s="59">
        <v>31</v>
      </c>
      <c r="I36" s="20" t="str">
        <f t="shared" si="6"/>
        <v>Jack Walk</v>
      </c>
      <c r="J36" s="20" t="str">
        <f t="shared" si="7"/>
        <v>Warragul</v>
      </c>
      <c r="K36" s="45">
        <f t="shared" si="8"/>
        <v>0.009675925925925923</v>
      </c>
      <c r="L36" s="52">
        <f t="shared" si="4"/>
        <v>0.0020138888888887856</v>
      </c>
      <c r="M36" s="56">
        <f t="shared" si="5"/>
        <v>37.46411483253589</v>
      </c>
    </row>
    <row r="37" spans="1:13" ht="12.75">
      <c r="A37" s="4">
        <v>19</v>
      </c>
      <c r="B37" s="2" t="s">
        <v>36</v>
      </c>
      <c r="C37" s="2" t="s">
        <v>22</v>
      </c>
      <c r="D37" s="13">
        <v>0.00954861111111111</v>
      </c>
      <c r="E37" s="13">
        <f t="shared" si="9"/>
        <v>0.0010069444444444423</v>
      </c>
      <c r="F37" s="3">
        <v>18</v>
      </c>
      <c r="G37" s="3"/>
      <c r="H37" s="59">
        <v>32</v>
      </c>
      <c r="I37" s="20" t="str">
        <f t="shared" si="6"/>
        <v>James Lalor</v>
      </c>
      <c r="J37" s="20" t="str">
        <f t="shared" si="7"/>
        <v>Warragul</v>
      </c>
      <c r="K37" s="45">
        <f t="shared" si="8"/>
        <v>0.01072916666666668</v>
      </c>
      <c r="L37" s="52">
        <f t="shared" si="4"/>
        <v>0.003067129629629543</v>
      </c>
      <c r="M37" s="56">
        <f t="shared" si="5"/>
        <v>33.786407766990244</v>
      </c>
    </row>
    <row r="38" spans="1:13" ht="12.75">
      <c r="A38" s="4">
        <v>13</v>
      </c>
      <c r="B38" s="2" t="s">
        <v>33</v>
      </c>
      <c r="C38" s="2" t="s">
        <v>3</v>
      </c>
      <c r="D38" s="13">
        <v>0.009583333333333376</v>
      </c>
      <c r="E38" s="13">
        <f t="shared" si="9"/>
        <v>0.001041666666666708</v>
      </c>
      <c r="F38" s="3">
        <v>19</v>
      </c>
      <c r="G38" s="3"/>
      <c r="H38" s="59">
        <v>33</v>
      </c>
      <c r="I38" s="20" t="str">
        <f aca="true" t="shared" si="10" ref="I38:I49">B44</f>
        <v>Phil Hanley</v>
      </c>
      <c r="J38" s="20" t="str">
        <f aca="true" t="shared" si="11" ref="J38:J49">C44</f>
        <v>Leongatha</v>
      </c>
      <c r="K38" s="45">
        <f aca="true" t="shared" si="12" ref="K38:K49">D44</f>
        <v>0.00895833333333333</v>
      </c>
      <c r="L38" s="52">
        <f t="shared" si="4"/>
        <v>0.001296296296296193</v>
      </c>
      <c r="M38" s="56">
        <f aca="true" t="shared" si="13" ref="M38:M60">$C$2/(K38*24)</f>
        <v>40.46511627906978</v>
      </c>
    </row>
    <row r="39" spans="1:13" ht="12.75">
      <c r="A39" s="4">
        <v>15</v>
      </c>
      <c r="B39" s="2" t="s">
        <v>35</v>
      </c>
      <c r="C39" s="2" t="s">
        <v>3</v>
      </c>
      <c r="D39" s="13">
        <v>0.009675925925925923</v>
      </c>
      <c r="E39" s="13">
        <f t="shared" si="9"/>
        <v>0.001134259259259255</v>
      </c>
      <c r="F39" s="3">
        <v>20</v>
      </c>
      <c r="G39" s="3"/>
      <c r="H39" s="59">
        <v>34</v>
      </c>
      <c r="I39" s="20" t="str">
        <f t="shared" si="10"/>
        <v>Jayden Manintveld</v>
      </c>
      <c r="J39" s="20" t="str">
        <f t="shared" si="11"/>
        <v>Warragul</v>
      </c>
      <c r="K39" s="45">
        <f t="shared" si="12"/>
        <v>0.009409722222222222</v>
      </c>
      <c r="L39" s="52">
        <f aca="true" t="shared" si="14" ref="L39:L60">K39-$K$6</f>
        <v>0.0017476851851850848</v>
      </c>
      <c r="M39" s="56">
        <f t="shared" si="13"/>
        <v>38.523985239852394</v>
      </c>
    </row>
    <row r="40" spans="1:13" ht="12.75">
      <c r="A40" s="4">
        <v>10</v>
      </c>
      <c r="B40" s="2" t="s">
        <v>30</v>
      </c>
      <c r="C40" s="2" t="s">
        <v>3</v>
      </c>
      <c r="D40" s="13">
        <v>0.01072916666666668</v>
      </c>
      <c r="E40" s="13">
        <f t="shared" si="9"/>
        <v>0.0021875000000000124</v>
      </c>
      <c r="F40" s="3">
        <v>21</v>
      </c>
      <c r="G40" s="3"/>
      <c r="H40" s="59">
        <v>35</v>
      </c>
      <c r="I40" s="20" t="str">
        <f t="shared" si="10"/>
        <v>John Taylor</v>
      </c>
      <c r="J40" s="20" t="str">
        <f t="shared" si="11"/>
        <v>Latrobe City</v>
      </c>
      <c r="K40" s="45">
        <f t="shared" si="12"/>
        <v>0.00946759259259259</v>
      </c>
      <c r="L40" s="52">
        <f t="shared" si="14"/>
        <v>0.0018055555555554527</v>
      </c>
      <c r="M40" s="56">
        <f t="shared" si="13"/>
        <v>38.28850855745722</v>
      </c>
    </row>
    <row r="41" spans="1:13" ht="12.75">
      <c r="A41" s="4"/>
      <c r="B41" s="2"/>
      <c r="C41" s="2"/>
      <c r="D41" s="13"/>
      <c r="E41" s="13"/>
      <c r="F41" s="3"/>
      <c r="G41" s="3"/>
      <c r="H41" s="59">
        <v>36</v>
      </c>
      <c r="I41" s="20" t="str">
        <f t="shared" si="10"/>
        <v>Robert Murray</v>
      </c>
      <c r="J41" s="20" t="str">
        <f t="shared" si="11"/>
        <v>Wellington</v>
      </c>
      <c r="K41" s="45">
        <f t="shared" si="12"/>
        <v>0.00949074074074074</v>
      </c>
      <c r="L41" s="52">
        <f t="shared" si="14"/>
        <v>0.0018287037037036033</v>
      </c>
      <c r="M41" s="56">
        <f t="shared" si="13"/>
        <v>38.19512195121951</v>
      </c>
    </row>
    <row r="42" spans="1:13" ht="12.75">
      <c r="A42" s="6" t="s">
        <v>78</v>
      </c>
      <c r="B42" s="2"/>
      <c r="C42" s="2"/>
      <c r="D42" s="13"/>
      <c r="E42" s="13"/>
      <c r="F42" s="3"/>
      <c r="G42" s="3"/>
      <c r="H42" s="59">
        <v>37</v>
      </c>
      <c r="I42" s="20" t="str">
        <f t="shared" si="10"/>
        <v>Thomas McFarlane</v>
      </c>
      <c r="J42" s="20" t="str">
        <f t="shared" si="11"/>
        <v>Leongatha</v>
      </c>
      <c r="K42" s="45">
        <f t="shared" si="12"/>
        <v>0.0096875</v>
      </c>
      <c r="L42" s="52">
        <f t="shared" si="14"/>
        <v>0.0020254629629628627</v>
      </c>
      <c r="M42" s="56">
        <f t="shared" si="13"/>
        <v>37.41935483870968</v>
      </c>
    </row>
    <row r="43" spans="1:13" s="12" customFormat="1" ht="37.5" customHeight="1">
      <c r="A43" s="10" t="s">
        <v>5</v>
      </c>
      <c r="B43" s="11" t="s">
        <v>0</v>
      </c>
      <c r="C43" s="11" t="s">
        <v>1</v>
      </c>
      <c r="D43" s="14" t="s">
        <v>80</v>
      </c>
      <c r="E43" s="10" t="s">
        <v>81</v>
      </c>
      <c r="F43" s="14" t="s">
        <v>75</v>
      </c>
      <c r="G43" s="14"/>
      <c r="H43" s="59">
        <v>38</v>
      </c>
      <c r="I43" s="20" t="str">
        <f t="shared" si="10"/>
        <v>Shane Pettingill</v>
      </c>
      <c r="J43" s="20" t="str">
        <f t="shared" si="11"/>
        <v>Latrobe City</v>
      </c>
      <c r="K43" s="45">
        <f t="shared" si="12"/>
        <v>0.009756944444444445</v>
      </c>
      <c r="L43" s="52">
        <f t="shared" si="14"/>
        <v>0.0020949074074073076</v>
      </c>
      <c r="M43" s="56">
        <f t="shared" si="13"/>
        <v>37.15302491103202</v>
      </c>
    </row>
    <row r="44" spans="1:13" ht="12.75">
      <c r="A44" s="4">
        <v>4</v>
      </c>
      <c r="B44" s="2" t="s">
        <v>44</v>
      </c>
      <c r="C44" s="2" t="s">
        <v>24</v>
      </c>
      <c r="D44" s="13">
        <v>0.00895833333333333</v>
      </c>
      <c r="E44" s="13"/>
      <c r="F44" s="3">
        <v>1</v>
      </c>
      <c r="G44" s="3"/>
      <c r="H44" s="59">
        <v>39</v>
      </c>
      <c r="I44" s="20" t="str">
        <f t="shared" si="10"/>
        <v>Graeme Patrick</v>
      </c>
      <c r="J44" s="20" t="str">
        <f t="shared" si="11"/>
        <v>Warragul</v>
      </c>
      <c r="K44" s="45">
        <f t="shared" si="12"/>
        <v>0.00978009259259259</v>
      </c>
      <c r="L44" s="52">
        <f t="shared" si="14"/>
        <v>0.002118055555555453</v>
      </c>
      <c r="M44" s="56">
        <f t="shared" si="13"/>
        <v>37.06508875739645</v>
      </c>
    </row>
    <row r="45" spans="1:13" ht="12.75">
      <c r="A45" s="4">
        <v>10</v>
      </c>
      <c r="B45" s="2" t="s">
        <v>48</v>
      </c>
      <c r="C45" s="2" t="s">
        <v>3</v>
      </c>
      <c r="D45" s="13">
        <v>0.009409722222222222</v>
      </c>
      <c r="E45" s="13">
        <f aca="true" t="shared" si="15" ref="E45:E55">D45-$D$44</f>
        <v>0.0004513888888888918</v>
      </c>
      <c r="F45" s="3">
        <v>2</v>
      </c>
      <c r="G45" s="3"/>
      <c r="H45" s="59">
        <v>40</v>
      </c>
      <c r="I45" s="20" t="str">
        <f t="shared" si="10"/>
        <v>Neil White</v>
      </c>
      <c r="J45" s="20" t="str">
        <f t="shared" si="11"/>
        <v>Leongatha</v>
      </c>
      <c r="K45" s="45">
        <f t="shared" si="12"/>
        <v>0.00980324074074074</v>
      </c>
      <c r="L45" s="52">
        <f t="shared" si="14"/>
        <v>0.0021412037037036036</v>
      </c>
      <c r="M45" s="56">
        <f t="shared" si="13"/>
        <v>36.97756788665879</v>
      </c>
    </row>
    <row r="46" spans="1:13" ht="12.75">
      <c r="A46" s="4">
        <v>2</v>
      </c>
      <c r="B46" s="2" t="s">
        <v>41</v>
      </c>
      <c r="C46" s="2" t="s">
        <v>40</v>
      </c>
      <c r="D46" s="13">
        <v>0.00946759259259259</v>
      </c>
      <c r="E46" s="13">
        <f t="shared" si="15"/>
        <v>0.0005092592592592596</v>
      </c>
      <c r="F46" s="3">
        <v>3</v>
      </c>
      <c r="G46" s="3"/>
      <c r="H46" s="59">
        <v>41</v>
      </c>
      <c r="I46" s="20" t="str">
        <f t="shared" si="10"/>
        <v>Chris Rowe</v>
      </c>
      <c r="J46" s="20" t="str">
        <f t="shared" si="11"/>
        <v>Leongatha</v>
      </c>
      <c r="K46" s="45">
        <f t="shared" si="12"/>
        <v>0.009837962962962965</v>
      </c>
      <c r="L46" s="52">
        <f t="shared" si="14"/>
        <v>0.0021759259259258278</v>
      </c>
      <c r="M46" s="56">
        <f t="shared" si="13"/>
        <v>36.8470588235294</v>
      </c>
    </row>
    <row r="47" spans="1:13" ht="12.75">
      <c r="A47" s="4">
        <v>14</v>
      </c>
      <c r="B47" s="2" t="s">
        <v>50</v>
      </c>
      <c r="C47" s="2" t="s">
        <v>22</v>
      </c>
      <c r="D47" s="13">
        <v>0.00949074074074074</v>
      </c>
      <c r="E47" s="13">
        <f t="shared" si="15"/>
        <v>0.0005324074074074103</v>
      </c>
      <c r="F47" s="3">
        <v>4</v>
      </c>
      <c r="G47" s="3"/>
      <c r="H47" s="59">
        <v>42</v>
      </c>
      <c r="I47" s="20" t="str">
        <f t="shared" si="10"/>
        <v>James Blyth</v>
      </c>
      <c r="J47" s="20" t="str">
        <f t="shared" si="11"/>
        <v>Warragul</v>
      </c>
      <c r="K47" s="45">
        <f t="shared" si="12"/>
        <v>0.009895833333333333</v>
      </c>
      <c r="L47" s="52">
        <f t="shared" si="14"/>
        <v>0.0022337962962961956</v>
      </c>
      <c r="M47" s="56">
        <f t="shared" si="13"/>
        <v>36.63157894736842</v>
      </c>
    </row>
    <row r="48" spans="1:13" ht="12.75">
      <c r="A48" s="4">
        <v>5</v>
      </c>
      <c r="B48" s="2" t="s">
        <v>42</v>
      </c>
      <c r="C48" s="2" t="s">
        <v>24</v>
      </c>
      <c r="D48" s="13">
        <v>0.0096875</v>
      </c>
      <c r="E48" s="13">
        <f t="shared" si="15"/>
        <v>0.0007291666666666696</v>
      </c>
      <c r="F48" s="3">
        <v>5</v>
      </c>
      <c r="G48" s="3"/>
      <c r="H48" s="59">
        <v>43</v>
      </c>
      <c r="I48" s="20" t="str">
        <f t="shared" si="10"/>
        <v>Adam Palmer</v>
      </c>
      <c r="J48" s="20" t="str">
        <f t="shared" si="11"/>
        <v>Wellington</v>
      </c>
      <c r="K48" s="45">
        <f t="shared" si="12"/>
        <v>0.009965277777777778</v>
      </c>
      <c r="L48" s="52">
        <f t="shared" si="14"/>
        <v>0.0023032407407406405</v>
      </c>
      <c r="M48" s="56">
        <f t="shared" si="13"/>
        <v>36.37630662020906</v>
      </c>
    </row>
    <row r="49" spans="1:13" ht="12.75">
      <c r="A49" s="4">
        <v>1</v>
      </c>
      <c r="B49" s="2" t="s">
        <v>39</v>
      </c>
      <c r="C49" s="2" t="s">
        <v>40</v>
      </c>
      <c r="D49" s="13">
        <v>0.009756944444444445</v>
      </c>
      <c r="E49" s="13">
        <f t="shared" si="15"/>
        <v>0.0007986111111111145</v>
      </c>
      <c r="F49" s="3">
        <v>6</v>
      </c>
      <c r="G49" s="3"/>
      <c r="H49" s="59">
        <v>44</v>
      </c>
      <c r="I49" s="20" t="str">
        <f t="shared" si="10"/>
        <v>Luke Gallagher</v>
      </c>
      <c r="J49" s="20" t="str">
        <f t="shared" si="11"/>
        <v>Warragul</v>
      </c>
      <c r="K49" s="45">
        <f t="shared" si="12"/>
        <v>0.010613425925925925</v>
      </c>
      <c r="L49" s="52">
        <f t="shared" si="14"/>
        <v>0.002951388888888788</v>
      </c>
      <c r="M49" s="56">
        <f t="shared" si="13"/>
        <v>34.15485278080698</v>
      </c>
    </row>
    <row r="50" spans="1:13" ht="12.75">
      <c r="A50" s="4">
        <v>11</v>
      </c>
      <c r="B50" s="2" t="s">
        <v>49</v>
      </c>
      <c r="C50" s="2" t="s">
        <v>3</v>
      </c>
      <c r="D50" s="13">
        <v>0.00978009259259259</v>
      </c>
      <c r="E50" s="13">
        <f t="shared" si="15"/>
        <v>0.0008217592592592599</v>
      </c>
      <c r="F50" s="3">
        <v>7</v>
      </c>
      <c r="G50" s="3"/>
      <c r="H50" s="59">
        <v>45</v>
      </c>
      <c r="I50" s="20" t="str">
        <f aca="true" t="shared" si="16" ref="I50:I60">B59</f>
        <v>Clint Wilson</v>
      </c>
      <c r="J50" s="20" t="str">
        <f aca="true" t="shared" si="17" ref="J50:J60">C59</f>
        <v>Warragul</v>
      </c>
      <c r="K50" s="45">
        <f aca="true" t="shared" si="18" ref="K50:K60">D59</f>
        <v>0.009305555555555555</v>
      </c>
      <c r="L50" s="52">
        <f t="shared" si="14"/>
        <v>0.0016435185185184175</v>
      </c>
      <c r="M50" s="56">
        <f t="shared" si="13"/>
        <v>38.95522388059701</v>
      </c>
    </row>
    <row r="51" spans="1:13" ht="12.75">
      <c r="A51" s="4">
        <v>7</v>
      </c>
      <c r="B51" s="2" t="s">
        <v>45</v>
      </c>
      <c r="C51" s="2" t="s">
        <v>24</v>
      </c>
      <c r="D51" s="13">
        <v>0.00980324074074074</v>
      </c>
      <c r="E51" s="13">
        <f t="shared" si="15"/>
        <v>0.0008449074074074105</v>
      </c>
      <c r="F51" s="3">
        <v>8</v>
      </c>
      <c r="G51" s="3"/>
      <c r="H51" s="59">
        <v>46</v>
      </c>
      <c r="I51" s="20" t="str">
        <f t="shared" si="16"/>
        <v>Andrew Gordon</v>
      </c>
      <c r="J51" s="20" t="str">
        <f t="shared" si="17"/>
        <v>Warragul</v>
      </c>
      <c r="K51" s="45">
        <f t="shared" si="18"/>
        <v>0.009317129629629628</v>
      </c>
      <c r="L51" s="52">
        <f t="shared" si="14"/>
        <v>0.001655092592592491</v>
      </c>
      <c r="M51" s="56">
        <f t="shared" si="13"/>
        <v>38.90683229813665</v>
      </c>
    </row>
    <row r="52" spans="1:13" ht="12.75">
      <c r="A52" s="4">
        <v>6</v>
      </c>
      <c r="B52" s="2" t="s">
        <v>43</v>
      </c>
      <c r="C52" s="2" t="s">
        <v>24</v>
      </c>
      <c r="D52" s="13">
        <v>0.009837962962962965</v>
      </c>
      <c r="E52" s="13">
        <f t="shared" si="15"/>
        <v>0.0008796296296296347</v>
      </c>
      <c r="F52" s="3">
        <v>9</v>
      </c>
      <c r="G52" s="3"/>
      <c r="H52" s="59">
        <v>47</v>
      </c>
      <c r="I52" s="20" t="str">
        <f t="shared" si="16"/>
        <v>Laim McCall</v>
      </c>
      <c r="J52" s="20" t="str">
        <f t="shared" si="17"/>
        <v>Leongatha</v>
      </c>
      <c r="K52" s="45">
        <f t="shared" si="18"/>
        <v>0.009525462962962963</v>
      </c>
      <c r="L52" s="52">
        <f t="shared" si="14"/>
        <v>0.0018634259259258257</v>
      </c>
      <c r="M52" s="56">
        <f t="shared" si="13"/>
        <v>38.055893074119076</v>
      </c>
    </row>
    <row r="53" spans="1:13" ht="12.75">
      <c r="A53" s="4">
        <v>8</v>
      </c>
      <c r="B53" s="2" t="s">
        <v>46</v>
      </c>
      <c r="C53" s="2" t="s">
        <v>3</v>
      </c>
      <c r="D53" s="13">
        <v>0.009895833333333333</v>
      </c>
      <c r="E53" s="13">
        <f t="shared" si="15"/>
        <v>0.0009375000000000026</v>
      </c>
      <c r="F53" s="3">
        <v>10</v>
      </c>
      <c r="G53" s="3"/>
      <c r="H53" s="59">
        <v>48</v>
      </c>
      <c r="I53" s="20" t="str">
        <f t="shared" si="16"/>
        <v>Gerry Entwisle</v>
      </c>
      <c r="J53" s="20" t="str">
        <f t="shared" si="17"/>
        <v>Leongatha</v>
      </c>
      <c r="K53" s="45">
        <f t="shared" si="18"/>
        <v>0.009710648148148149</v>
      </c>
      <c r="L53" s="52">
        <f t="shared" si="14"/>
        <v>0.0020486111111110115</v>
      </c>
      <c r="M53" s="56">
        <f t="shared" si="13"/>
        <v>37.330154946364715</v>
      </c>
    </row>
    <row r="54" spans="1:13" ht="12.75">
      <c r="A54" s="4">
        <v>15</v>
      </c>
      <c r="B54" s="2" t="s">
        <v>51</v>
      </c>
      <c r="C54" s="2" t="s">
        <v>22</v>
      </c>
      <c r="D54" s="13">
        <v>0.009965277777777778</v>
      </c>
      <c r="E54" s="13">
        <f t="shared" si="15"/>
        <v>0.0010069444444444475</v>
      </c>
      <c r="F54" s="3">
        <v>11</v>
      </c>
      <c r="G54" s="3"/>
      <c r="H54" s="59">
        <v>49</v>
      </c>
      <c r="I54" s="20" t="str">
        <f t="shared" si="16"/>
        <v>Ross Wembridge</v>
      </c>
      <c r="J54" s="20" t="str">
        <f t="shared" si="17"/>
        <v>Bairnsdale</v>
      </c>
      <c r="K54" s="45">
        <f t="shared" si="18"/>
        <v>0.009756944444444445</v>
      </c>
      <c r="L54" s="52">
        <f t="shared" si="14"/>
        <v>0.0020949074074073076</v>
      </c>
      <c r="M54" s="56">
        <f t="shared" si="13"/>
        <v>37.15302491103202</v>
      </c>
    </row>
    <row r="55" spans="1:13" ht="12.75">
      <c r="A55" s="4">
        <v>9</v>
      </c>
      <c r="B55" s="2" t="s">
        <v>47</v>
      </c>
      <c r="C55" s="2" t="s">
        <v>3</v>
      </c>
      <c r="D55" s="13">
        <v>0.010613425925925925</v>
      </c>
      <c r="E55" s="13">
        <f t="shared" si="15"/>
        <v>0.0016550925925925952</v>
      </c>
      <c r="F55" s="3">
        <v>12</v>
      </c>
      <c r="G55" s="3"/>
      <c r="H55" s="59">
        <v>50</v>
      </c>
      <c r="I55" s="20" t="str">
        <f t="shared" si="16"/>
        <v>Colin Manintveld</v>
      </c>
      <c r="J55" s="20" t="str">
        <f t="shared" si="17"/>
        <v>Warragul</v>
      </c>
      <c r="K55" s="45">
        <f t="shared" si="18"/>
        <v>0.009988425925925927</v>
      </c>
      <c r="L55" s="52">
        <f t="shared" si="14"/>
        <v>0.0023263888888887894</v>
      </c>
      <c r="M55" s="56">
        <f t="shared" si="13"/>
        <v>36.2920046349942</v>
      </c>
    </row>
    <row r="56" spans="1:13" ht="12.75">
      <c r="A56" s="4"/>
      <c r="B56" s="2"/>
      <c r="C56" s="2"/>
      <c r="D56" s="13"/>
      <c r="E56" s="13"/>
      <c r="F56" s="3"/>
      <c r="G56" s="3"/>
      <c r="H56" s="59">
        <v>51</v>
      </c>
      <c r="I56" s="20" t="str">
        <f t="shared" si="16"/>
        <v>Paul Kennedy</v>
      </c>
      <c r="J56" s="20" t="str">
        <f t="shared" si="17"/>
        <v>Warragul</v>
      </c>
      <c r="K56" s="45">
        <f t="shared" si="18"/>
        <v>0.010011574074074074</v>
      </c>
      <c r="L56" s="52">
        <f t="shared" si="14"/>
        <v>0.0023495370370369365</v>
      </c>
      <c r="M56" s="56">
        <f t="shared" si="13"/>
        <v>36.20809248554913</v>
      </c>
    </row>
    <row r="57" spans="1:13" s="9" customFormat="1" ht="12.75">
      <c r="A57" s="6" t="s">
        <v>79</v>
      </c>
      <c r="B57" s="7"/>
      <c r="C57" s="7"/>
      <c r="D57" s="15"/>
      <c r="E57" s="15"/>
      <c r="F57" s="8"/>
      <c r="G57" s="8"/>
      <c r="H57" s="59">
        <v>52</v>
      </c>
      <c r="I57" s="20" t="str">
        <f t="shared" si="16"/>
        <v>James Brownlie</v>
      </c>
      <c r="J57" s="20" t="str">
        <f t="shared" si="17"/>
        <v>Bairnsdale</v>
      </c>
      <c r="K57" s="45">
        <f t="shared" si="18"/>
        <v>0.010011574074074077</v>
      </c>
      <c r="L57" s="52">
        <f t="shared" si="14"/>
        <v>0.00234953703703694</v>
      </c>
      <c r="M57" s="56">
        <f t="shared" si="13"/>
        <v>36.208092485549116</v>
      </c>
    </row>
    <row r="58" spans="1:13" s="12" customFormat="1" ht="25.5">
      <c r="A58" s="10" t="s">
        <v>5</v>
      </c>
      <c r="B58" s="11" t="s">
        <v>0</v>
      </c>
      <c r="C58" s="11" t="s">
        <v>1</v>
      </c>
      <c r="D58" s="14" t="s">
        <v>80</v>
      </c>
      <c r="E58" s="10" t="s">
        <v>81</v>
      </c>
      <c r="F58" s="14" t="s">
        <v>75</v>
      </c>
      <c r="G58" s="14"/>
      <c r="H58" s="59">
        <v>53</v>
      </c>
      <c r="I58" s="20" t="str">
        <f t="shared" si="16"/>
        <v>Norm Gray</v>
      </c>
      <c r="J58" s="20" t="str">
        <f t="shared" si="17"/>
        <v>Wellington</v>
      </c>
      <c r="K58" s="45">
        <f t="shared" si="18"/>
        <v>0.010127314814814815</v>
      </c>
      <c r="L58" s="52">
        <f t="shared" si="14"/>
        <v>0.0024652777777776774</v>
      </c>
      <c r="M58" s="56">
        <f t="shared" si="13"/>
        <v>35.794285714285714</v>
      </c>
    </row>
    <row r="59" spans="1:13" ht="12.75">
      <c r="A59" s="4">
        <v>28</v>
      </c>
      <c r="B59" s="2" t="s">
        <v>69</v>
      </c>
      <c r="C59" s="2" t="s">
        <v>3</v>
      </c>
      <c r="D59" s="13">
        <v>0.009305555555555555</v>
      </c>
      <c r="E59" s="13"/>
      <c r="F59" s="3">
        <v>1</v>
      </c>
      <c r="G59" s="3"/>
      <c r="H59" s="59">
        <v>54</v>
      </c>
      <c r="I59" s="20" t="str">
        <f t="shared" si="16"/>
        <v>John Davine</v>
      </c>
      <c r="J59" s="20" t="str">
        <f t="shared" si="17"/>
        <v>Warragul</v>
      </c>
      <c r="K59" s="45">
        <f t="shared" si="18"/>
        <v>0.010185185185185186</v>
      </c>
      <c r="L59" s="52">
        <f t="shared" si="14"/>
        <v>0.0025231481481480487</v>
      </c>
      <c r="M59" s="56">
        <f t="shared" si="13"/>
        <v>35.590909090909086</v>
      </c>
    </row>
    <row r="60" spans="1:13" ht="13.5" thickBot="1">
      <c r="A60" s="4">
        <v>25</v>
      </c>
      <c r="B60" s="2" t="s">
        <v>55</v>
      </c>
      <c r="C60" s="2" t="s">
        <v>3</v>
      </c>
      <c r="D60" s="13">
        <v>0.009317129629629628</v>
      </c>
      <c r="E60" s="13">
        <f aca="true" t="shared" si="19" ref="E60:E69">D60-$D$59</f>
        <v>1.157407407407357E-05</v>
      </c>
      <c r="F60" s="3">
        <v>2</v>
      </c>
      <c r="G60" s="3"/>
      <c r="H60" s="60">
        <v>55</v>
      </c>
      <c r="I60" s="24" t="str">
        <f t="shared" si="16"/>
        <v>Alec Mates</v>
      </c>
      <c r="J60" s="24" t="str">
        <f t="shared" si="17"/>
        <v>Wellington</v>
      </c>
      <c r="K60" s="46">
        <f t="shared" si="18"/>
        <v>0.010439814814814813</v>
      </c>
      <c r="L60" s="53">
        <f t="shared" si="14"/>
        <v>0.002777777777777676</v>
      </c>
      <c r="M60" s="57">
        <f t="shared" si="13"/>
        <v>34.72283813747229</v>
      </c>
    </row>
    <row r="61" spans="1:8" ht="12.75">
      <c r="A61" s="4">
        <v>23</v>
      </c>
      <c r="B61" s="2" t="s">
        <v>72</v>
      </c>
      <c r="C61" s="2" t="s">
        <v>24</v>
      </c>
      <c r="D61" s="13">
        <v>0.009525462962962963</v>
      </c>
      <c r="E61" s="13">
        <f t="shared" si="19"/>
        <v>0.00021990740740740825</v>
      </c>
      <c r="F61" s="3">
        <v>3</v>
      </c>
      <c r="G61" s="3"/>
      <c r="H61" s="3"/>
    </row>
    <row r="62" spans="1:8" ht="12.75">
      <c r="A62" s="4">
        <v>22</v>
      </c>
      <c r="B62" s="2" t="s">
        <v>53</v>
      </c>
      <c r="C62" s="2" t="s">
        <v>24</v>
      </c>
      <c r="D62" s="13">
        <v>0.009710648148148149</v>
      </c>
      <c r="E62" s="13">
        <f t="shared" si="19"/>
        <v>0.00040509259259259404</v>
      </c>
      <c r="F62" s="3">
        <v>4</v>
      </c>
      <c r="G62" s="3"/>
      <c r="H62" s="3"/>
    </row>
    <row r="63" spans="1:8" ht="12.75">
      <c r="A63" s="4">
        <v>21</v>
      </c>
      <c r="B63" s="2" t="s">
        <v>52</v>
      </c>
      <c r="C63" s="2" t="s">
        <v>17</v>
      </c>
      <c r="D63" s="13">
        <v>0.009756944444444445</v>
      </c>
      <c r="E63" s="13">
        <f t="shared" si="19"/>
        <v>0.00045138888888889006</v>
      </c>
      <c r="F63" s="3">
        <v>5</v>
      </c>
      <c r="G63" s="3"/>
      <c r="H63" s="3"/>
    </row>
    <row r="64" spans="1:8" ht="12.75">
      <c r="A64" s="4">
        <v>27</v>
      </c>
      <c r="B64" s="2" t="s">
        <v>57</v>
      </c>
      <c r="C64" s="2" t="s">
        <v>3</v>
      </c>
      <c r="D64" s="13">
        <v>0.009988425925925927</v>
      </c>
      <c r="E64" s="13">
        <f t="shared" si="19"/>
        <v>0.0006828703703703719</v>
      </c>
      <c r="F64" s="3">
        <v>6</v>
      </c>
      <c r="G64" s="3"/>
      <c r="H64" s="3"/>
    </row>
    <row r="65" spans="1:9" ht="12.75">
      <c r="A65" s="4">
        <v>26</v>
      </c>
      <c r="B65" s="2" t="s">
        <v>56</v>
      </c>
      <c r="C65" s="2" t="s">
        <v>3</v>
      </c>
      <c r="D65" s="13">
        <v>0.010011574074074074</v>
      </c>
      <c r="E65" s="13">
        <f t="shared" si="19"/>
        <v>0.000706018518518519</v>
      </c>
      <c r="F65" s="3">
        <v>7</v>
      </c>
      <c r="G65" s="3"/>
      <c r="H65" s="3"/>
      <c r="I65" s="2"/>
    </row>
    <row r="66" spans="1:9" ht="12.75">
      <c r="A66" s="4">
        <v>20</v>
      </c>
      <c r="B66" s="2" t="s">
        <v>73</v>
      </c>
      <c r="C66" s="2" t="s">
        <v>17</v>
      </c>
      <c r="D66" s="13">
        <v>0.010011574074074077</v>
      </c>
      <c r="E66" s="13">
        <f t="shared" si="19"/>
        <v>0.0007060185185185225</v>
      </c>
      <c r="F66" s="3">
        <v>8</v>
      </c>
      <c r="G66" s="3"/>
      <c r="H66" s="3"/>
      <c r="I66" s="2"/>
    </row>
    <row r="67" spans="1:9" ht="12.75">
      <c r="A67" s="4">
        <v>30</v>
      </c>
      <c r="B67" s="2" t="s">
        <v>74</v>
      </c>
      <c r="C67" s="2" t="s">
        <v>22</v>
      </c>
      <c r="D67" s="13">
        <v>0.010127314814814815</v>
      </c>
      <c r="E67" s="13">
        <f t="shared" si="19"/>
        <v>0.0008217592592592599</v>
      </c>
      <c r="F67" s="3">
        <v>9</v>
      </c>
      <c r="G67" s="3"/>
      <c r="H67" s="3"/>
      <c r="I67" s="2"/>
    </row>
    <row r="68" spans="1:9" ht="12.75">
      <c r="A68" s="4">
        <v>24</v>
      </c>
      <c r="B68" s="2" t="s">
        <v>54</v>
      </c>
      <c r="C68" s="2" t="s">
        <v>3</v>
      </c>
      <c r="D68" s="13">
        <v>0.010185185185185186</v>
      </c>
      <c r="E68" s="13">
        <f t="shared" si="19"/>
        <v>0.0008796296296296312</v>
      </c>
      <c r="F68" s="3">
        <v>10</v>
      </c>
      <c r="G68" s="3"/>
      <c r="H68" s="3"/>
      <c r="I68" s="2"/>
    </row>
    <row r="69" spans="1:9" ht="12.75">
      <c r="A69" s="4">
        <v>39</v>
      </c>
      <c r="B69" s="2" t="s">
        <v>58</v>
      </c>
      <c r="C69" s="2" t="s">
        <v>22</v>
      </c>
      <c r="D69" s="13">
        <v>0.010439814814814813</v>
      </c>
      <c r="E69" s="13">
        <f t="shared" si="19"/>
        <v>0.0011342592592592585</v>
      </c>
      <c r="F69" s="3">
        <v>11</v>
      </c>
      <c r="G69" s="3"/>
      <c r="H69" s="3"/>
      <c r="I69" s="2"/>
    </row>
    <row r="70" spans="1:9" ht="13.5" thickBot="1">
      <c r="A70" s="4"/>
      <c r="B70" s="2"/>
      <c r="C70" s="2"/>
      <c r="D70" s="3"/>
      <c r="E70" s="3"/>
      <c r="F70" s="3"/>
      <c r="G70" s="3"/>
      <c r="H70" s="3"/>
      <c r="I70" s="2"/>
    </row>
    <row r="71" spans="1:6" ht="39" thickBot="1">
      <c r="A71" s="54" t="s">
        <v>107</v>
      </c>
      <c r="B71" s="48" t="s">
        <v>0</v>
      </c>
      <c r="C71" s="48" t="s">
        <v>1</v>
      </c>
      <c r="D71" s="49" t="s">
        <v>80</v>
      </c>
      <c r="E71" s="50" t="s">
        <v>81</v>
      </c>
      <c r="F71" s="54" t="s">
        <v>108</v>
      </c>
    </row>
    <row r="72" spans="1:6" ht="12.75">
      <c r="A72" s="58">
        <v>1</v>
      </c>
      <c r="B72" s="22" t="s">
        <v>59</v>
      </c>
      <c r="C72" s="22" t="s">
        <v>3</v>
      </c>
      <c r="D72" s="47">
        <v>0.007662037037037137</v>
      </c>
      <c r="E72" s="51">
        <v>0</v>
      </c>
      <c r="F72" s="55">
        <v>47.311178247733515</v>
      </c>
    </row>
    <row r="73" spans="1:6" ht="12.75">
      <c r="A73" s="59">
        <v>2</v>
      </c>
      <c r="B73" s="19" t="s">
        <v>11</v>
      </c>
      <c r="C73" s="19" t="s">
        <v>4</v>
      </c>
      <c r="D73" s="45">
        <v>0.007974537037037106</v>
      </c>
      <c r="E73" s="52">
        <v>0.00031249999999996905</v>
      </c>
      <c r="F73" s="56">
        <v>45.45718432510846</v>
      </c>
    </row>
    <row r="74" spans="1:6" ht="12.75">
      <c r="A74" s="59">
        <v>3</v>
      </c>
      <c r="B74" s="19" t="s">
        <v>15</v>
      </c>
      <c r="C74" s="19" t="s">
        <v>3</v>
      </c>
      <c r="D74" s="45">
        <v>0.00826388888888887</v>
      </c>
      <c r="E74" s="52">
        <v>0.000601851851851732</v>
      </c>
      <c r="F74" s="56">
        <v>43.865546218487495</v>
      </c>
    </row>
    <row r="75" spans="1:6" ht="12.75">
      <c r="A75" s="59">
        <v>4</v>
      </c>
      <c r="B75" s="19" t="s">
        <v>9</v>
      </c>
      <c r="C75" s="19" t="s">
        <v>4</v>
      </c>
      <c r="D75" s="45">
        <v>0.008298611111111125</v>
      </c>
      <c r="E75" s="52">
        <v>0.0006365740740739874</v>
      </c>
      <c r="F75" s="56">
        <v>43.68200836820076</v>
      </c>
    </row>
    <row r="76" spans="1:6" ht="12.75">
      <c r="A76" s="59">
        <v>5</v>
      </c>
      <c r="B76" s="19" t="s">
        <v>7</v>
      </c>
      <c r="C76" s="19" t="s">
        <v>4</v>
      </c>
      <c r="D76" s="45">
        <v>0.008321759259259313</v>
      </c>
      <c r="E76" s="52">
        <v>0.0006597222222221762</v>
      </c>
      <c r="F76" s="56">
        <v>43.560500695410006</v>
      </c>
    </row>
    <row r="77" spans="1:6" ht="12.75">
      <c r="A77" s="59">
        <v>6</v>
      </c>
      <c r="B77" s="20" t="s">
        <v>37</v>
      </c>
      <c r="C77" s="20" t="s">
        <v>22</v>
      </c>
      <c r="D77" s="45">
        <v>0.008541666666666668</v>
      </c>
      <c r="E77" s="52">
        <v>0.0008796296296295306</v>
      </c>
      <c r="F77" s="56">
        <v>42.439024390243894</v>
      </c>
    </row>
    <row r="78" spans="1:6" ht="12.75">
      <c r="A78" s="59">
        <v>7</v>
      </c>
      <c r="B78" s="19" t="s">
        <v>12</v>
      </c>
      <c r="C78" s="19" t="s">
        <v>4</v>
      </c>
      <c r="D78" s="45">
        <v>0.008622685185185226</v>
      </c>
      <c r="E78" s="52">
        <v>0.000960648148148089</v>
      </c>
      <c r="F78" s="56">
        <v>42.040268456375635</v>
      </c>
    </row>
    <row r="79" spans="1:6" ht="12.75">
      <c r="A79" s="59">
        <v>8</v>
      </c>
      <c r="B79" s="20" t="s">
        <v>16</v>
      </c>
      <c r="C79" s="20" t="s">
        <v>70</v>
      </c>
      <c r="D79" s="45">
        <v>0.008680555555555566</v>
      </c>
      <c r="E79" s="52">
        <v>0.001018518518518429</v>
      </c>
      <c r="F79" s="56">
        <v>41.75999999999994</v>
      </c>
    </row>
    <row r="80" spans="1:6" ht="12.75">
      <c r="A80" s="59">
        <v>9</v>
      </c>
      <c r="B80" s="20" t="s">
        <v>20</v>
      </c>
      <c r="C80" s="20" t="s">
        <v>3</v>
      </c>
      <c r="D80" s="45">
        <v>0.00875</v>
      </c>
      <c r="E80" s="52">
        <v>0.0010879629629628636</v>
      </c>
      <c r="F80" s="56">
        <v>41.42857142857142</v>
      </c>
    </row>
    <row r="81" spans="1:6" ht="12.75">
      <c r="A81" s="59">
        <v>10</v>
      </c>
      <c r="B81" s="20" t="s">
        <v>34</v>
      </c>
      <c r="C81" s="20" t="s">
        <v>3</v>
      </c>
      <c r="D81" s="45">
        <v>0.00879629629629632</v>
      </c>
      <c r="E81" s="52">
        <v>0.0011342592592591821</v>
      </c>
      <c r="F81" s="56">
        <v>41.21052631578936</v>
      </c>
    </row>
    <row r="82" spans="1:6" ht="12.75">
      <c r="A82" s="59">
        <v>11</v>
      </c>
      <c r="B82" s="20" t="s">
        <v>27</v>
      </c>
      <c r="C82" s="20" t="s">
        <v>3</v>
      </c>
      <c r="D82" s="45">
        <v>0.008831018518518498</v>
      </c>
      <c r="E82" s="52">
        <v>0.0011689814814813612</v>
      </c>
      <c r="F82" s="56">
        <v>41.04849279161215</v>
      </c>
    </row>
    <row r="83" spans="1:6" ht="12.75">
      <c r="A83" s="59">
        <v>12</v>
      </c>
      <c r="B83" s="20" t="s">
        <v>38</v>
      </c>
      <c r="C83" s="20" t="s">
        <v>22</v>
      </c>
      <c r="D83" s="45">
        <v>0.008912037037037036</v>
      </c>
      <c r="E83" s="52">
        <v>0.0012499999999998988</v>
      </c>
      <c r="F83" s="56">
        <v>40.67532467532468</v>
      </c>
    </row>
    <row r="84" spans="1:6" ht="12.75">
      <c r="A84" s="59">
        <v>13</v>
      </c>
      <c r="B84" s="20" t="s">
        <v>44</v>
      </c>
      <c r="C84" s="20" t="s">
        <v>24</v>
      </c>
      <c r="D84" s="45">
        <v>0.00895833333333333</v>
      </c>
      <c r="E84" s="52">
        <v>0.001296296296296193</v>
      </c>
      <c r="F84" s="56">
        <v>40.46511627906978</v>
      </c>
    </row>
    <row r="85" spans="1:6" ht="12.75">
      <c r="A85" s="59">
        <v>14</v>
      </c>
      <c r="B85" s="19" t="s">
        <v>6</v>
      </c>
      <c r="C85" s="19" t="s">
        <v>4</v>
      </c>
      <c r="D85" s="45">
        <v>0.008969907407407482</v>
      </c>
      <c r="E85" s="52">
        <v>0.0013078703703703447</v>
      </c>
      <c r="F85" s="56">
        <v>40.41290322580611</v>
      </c>
    </row>
    <row r="86" spans="1:6" ht="12.75">
      <c r="A86" s="59">
        <v>15</v>
      </c>
      <c r="B86" s="19" t="s">
        <v>10</v>
      </c>
      <c r="C86" s="19" t="s">
        <v>4</v>
      </c>
      <c r="D86" s="45">
        <v>0.009097222222222211</v>
      </c>
      <c r="E86" s="52">
        <v>0.0014351851851850742</v>
      </c>
      <c r="F86" s="56">
        <v>39.847328244274856</v>
      </c>
    </row>
    <row r="87" spans="1:6" ht="12.75">
      <c r="A87" s="59">
        <v>16</v>
      </c>
      <c r="B87" s="20" t="s">
        <v>71</v>
      </c>
      <c r="C87" s="20" t="s">
        <v>3</v>
      </c>
      <c r="D87" s="45">
        <v>0.009131944444444444</v>
      </c>
      <c r="E87" s="52">
        <v>0.001469907407407307</v>
      </c>
      <c r="F87" s="56">
        <v>39.69581749049429</v>
      </c>
    </row>
    <row r="88" spans="1:6" ht="12.75">
      <c r="A88" s="59">
        <v>17</v>
      </c>
      <c r="B88" s="19" t="s">
        <v>14</v>
      </c>
      <c r="C88" s="19" t="s">
        <v>4</v>
      </c>
      <c r="D88" s="45">
        <v>0.009143518518518516</v>
      </c>
      <c r="E88" s="52">
        <v>0.0014814814814813788</v>
      </c>
      <c r="F88" s="56">
        <v>39.64556962025317</v>
      </c>
    </row>
    <row r="89" spans="1:6" ht="12.75">
      <c r="A89" s="59">
        <v>18</v>
      </c>
      <c r="B89" s="20" t="s">
        <v>26</v>
      </c>
      <c r="C89" s="20" t="s">
        <v>3</v>
      </c>
      <c r="D89" s="45">
        <v>0.00915509259259259</v>
      </c>
      <c r="E89" s="52">
        <v>0.0014930555555554524</v>
      </c>
      <c r="F89" s="56">
        <v>39.595448798988635</v>
      </c>
    </row>
    <row r="90" spans="1:6" ht="12.75">
      <c r="A90" s="59">
        <v>19</v>
      </c>
      <c r="B90" s="20" t="s">
        <v>23</v>
      </c>
      <c r="C90" s="20" t="s">
        <v>24</v>
      </c>
      <c r="D90" s="45">
        <v>0.009178240740740789</v>
      </c>
      <c r="E90" s="52">
        <v>0.0015162037037036516</v>
      </c>
      <c r="F90" s="56">
        <v>39.49558638083207</v>
      </c>
    </row>
    <row r="91" spans="1:6" ht="12.75">
      <c r="A91" s="59">
        <v>20</v>
      </c>
      <c r="B91" s="20" t="s">
        <v>28</v>
      </c>
      <c r="C91" s="20" t="s">
        <v>3</v>
      </c>
      <c r="D91" s="45">
        <v>0.009259259259259316</v>
      </c>
      <c r="E91" s="52">
        <v>0.0015972222222221787</v>
      </c>
      <c r="F91" s="56">
        <v>39.14999999999976</v>
      </c>
    </row>
    <row r="92" spans="1:6" ht="12.75">
      <c r="A92" s="59">
        <v>21</v>
      </c>
      <c r="B92" s="20" t="s">
        <v>32</v>
      </c>
      <c r="C92" s="20" t="s">
        <v>3</v>
      </c>
      <c r="D92" s="45">
        <v>0.009293981481481446</v>
      </c>
      <c r="E92" s="52">
        <v>0.0016319444444443092</v>
      </c>
      <c r="F92" s="56">
        <v>39.0037359900375</v>
      </c>
    </row>
    <row r="93" spans="1:6" ht="12.75">
      <c r="A93" s="59">
        <v>22</v>
      </c>
      <c r="B93" s="19" t="s">
        <v>13</v>
      </c>
      <c r="C93" s="19" t="s">
        <v>4</v>
      </c>
      <c r="D93" s="45">
        <v>0.009293981481481507</v>
      </c>
      <c r="E93" s="52">
        <v>0.00163194444444437</v>
      </c>
      <c r="F93" s="56">
        <v>39.00373599003725</v>
      </c>
    </row>
    <row r="94" spans="1:6" ht="12.75">
      <c r="A94" s="59">
        <v>23</v>
      </c>
      <c r="B94" s="20" t="s">
        <v>69</v>
      </c>
      <c r="C94" s="20" t="s">
        <v>3</v>
      </c>
      <c r="D94" s="45">
        <v>0.009305555555555555</v>
      </c>
      <c r="E94" s="52">
        <v>0.0016435185185184175</v>
      </c>
      <c r="F94" s="56">
        <v>38.95522388059701</v>
      </c>
    </row>
    <row r="95" spans="1:6" ht="12.75">
      <c r="A95" s="59">
        <v>24</v>
      </c>
      <c r="B95" s="20" t="s">
        <v>55</v>
      </c>
      <c r="C95" s="20" t="s">
        <v>3</v>
      </c>
      <c r="D95" s="45">
        <v>0.009317129629629628</v>
      </c>
      <c r="E95" s="52">
        <v>0.001655092592592491</v>
      </c>
      <c r="F95" s="56">
        <v>38.90683229813665</v>
      </c>
    </row>
    <row r="96" spans="1:6" ht="12.75">
      <c r="A96" s="59">
        <v>25</v>
      </c>
      <c r="B96" s="20" t="s">
        <v>29</v>
      </c>
      <c r="C96" s="20" t="s">
        <v>3</v>
      </c>
      <c r="D96" s="45">
        <v>0.00936342592592596</v>
      </c>
      <c r="E96" s="52">
        <v>0.0017013888888888235</v>
      </c>
      <c r="F96" s="56">
        <v>38.71446229913459</v>
      </c>
    </row>
    <row r="97" spans="1:6" ht="12.75">
      <c r="A97" s="59">
        <v>26</v>
      </c>
      <c r="B97" s="20" t="s">
        <v>21</v>
      </c>
      <c r="C97" s="20" t="s">
        <v>22</v>
      </c>
      <c r="D97" s="45">
        <v>0.009409722222222222</v>
      </c>
      <c r="E97" s="52">
        <v>0.0017476851851850848</v>
      </c>
      <c r="F97" s="56">
        <v>38.523985239852394</v>
      </c>
    </row>
    <row r="98" spans="1:6" ht="12.75">
      <c r="A98" s="59">
        <v>27</v>
      </c>
      <c r="B98" s="20" t="s">
        <v>48</v>
      </c>
      <c r="C98" s="20" t="s">
        <v>3</v>
      </c>
      <c r="D98" s="45">
        <v>0.009409722222222222</v>
      </c>
      <c r="E98" s="52">
        <v>0.0017476851851850848</v>
      </c>
      <c r="F98" s="56">
        <v>38.523985239852394</v>
      </c>
    </row>
    <row r="99" spans="1:6" ht="12.75">
      <c r="A99" s="59">
        <v>28</v>
      </c>
      <c r="B99" s="20" t="s">
        <v>19</v>
      </c>
      <c r="C99" s="20" t="s">
        <v>40</v>
      </c>
      <c r="D99" s="45">
        <v>0.009421296296296365</v>
      </c>
      <c r="E99" s="52">
        <v>0.0017592592592592278</v>
      </c>
      <c r="F99" s="56">
        <v>38.476658476658194</v>
      </c>
    </row>
    <row r="100" spans="1:6" ht="12.75">
      <c r="A100" s="59">
        <v>29</v>
      </c>
      <c r="B100" s="20" t="s">
        <v>18</v>
      </c>
      <c r="C100" s="20" t="s">
        <v>17</v>
      </c>
      <c r="D100" s="45">
        <v>0.00945601851851851</v>
      </c>
      <c r="E100" s="52">
        <v>0.0017939814814813722</v>
      </c>
      <c r="F100" s="56">
        <v>38.3353733170135</v>
      </c>
    </row>
    <row r="101" spans="1:6" ht="12.75">
      <c r="A101" s="59">
        <v>30</v>
      </c>
      <c r="B101" s="20" t="s">
        <v>41</v>
      </c>
      <c r="C101" s="20" t="s">
        <v>40</v>
      </c>
      <c r="D101" s="45">
        <v>0.00946759259259259</v>
      </c>
      <c r="E101" s="52">
        <v>0.0018055555555554527</v>
      </c>
      <c r="F101" s="56">
        <v>38.28850855745722</v>
      </c>
    </row>
    <row r="102" spans="1:6" ht="12.75">
      <c r="A102" s="59">
        <v>31</v>
      </c>
      <c r="B102" s="20" t="s">
        <v>50</v>
      </c>
      <c r="C102" s="20" t="s">
        <v>22</v>
      </c>
      <c r="D102" s="45">
        <v>0.00949074074074074</v>
      </c>
      <c r="E102" s="52">
        <v>0.0018287037037036033</v>
      </c>
      <c r="F102" s="56">
        <v>38.19512195121951</v>
      </c>
    </row>
    <row r="103" spans="1:6" ht="12.75">
      <c r="A103" s="59">
        <v>32</v>
      </c>
      <c r="B103" s="20" t="s">
        <v>31</v>
      </c>
      <c r="C103" s="20" t="s">
        <v>3</v>
      </c>
      <c r="D103" s="45">
        <v>0.009525462962962953</v>
      </c>
      <c r="E103" s="52">
        <v>0.0018634259259258153</v>
      </c>
      <c r="F103" s="56">
        <v>38.05589307411911</v>
      </c>
    </row>
    <row r="104" spans="1:6" ht="12.75">
      <c r="A104" s="59">
        <v>33</v>
      </c>
      <c r="B104" s="20" t="s">
        <v>72</v>
      </c>
      <c r="C104" s="20" t="s">
        <v>24</v>
      </c>
      <c r="D104" s="45">
        <v>0.009525462962962963</v>
      </c>
      <c r="E104" s="52">
        <v>0.0018634259259258257</v>
      </c>
      <c r="F104" s="56">
        <v>38.055893074119076</v>
      </c>
    </row>
    <row r="105" spans="1:6" ht="12.75">
      <c r="A105" s="59">
        <v>34</v>
      </c>
      <c r="B105" s="20" t="s">
        <v>25</v>
      </c>
      <c r="C105" s="20" t="s">
        <v>24</v>
      </c>
      <c r="D105" s="45">
        <v>0.009537037037037059</v>
      </c>
      <c r="E105" s="52">
        <v>0.0018749999999999219</v>
      </c>
      <c r="F105" s="56">
        <v>38.00970873786399</v>
      </c>
    </row>
    <row r="106" spans="1:6" ht="12.75">
      <c r="A106" s="59">
        <v>35</v>
      </c>
      <c r="B106" s="20" t="s">
        <v>36</v>
      </c>
      <c r="C106" s="20" t="s">
        <v>22</v>
      </c>
      <c r="D106" s="45">
        <v>0.00954861111111111</v>
      </c>
      <c r="E106" s="52">
        <v>0.0018865740740739729</v>
      </c>
      <c r="F106" s="56">
        <v>37.96363636363637</v>
      </c>
    </row>
    <row r="107" spans="1:6" ht="12.75">
      <c r="A107" s="59">
        <v>36</v>
      </c>
      <c r="B107" s="20" t="s">
        <v>33</v>
      </c>
      <c r="C107" s="20" t="s">
        <v>3</v>
      </c>
      <c r="D107" s="45">
        <v>0.009583333333333376</v>
      </c>
      <c r="E107" s="52">
        <v>0.0019212962962962387</v>
      </c>
      <c r="F107" s="56">
        <v>37.826086956521564</v>
      </c>
    </row>
    <row r="108" spans="1:6" ht="12.75">
      <c r="A108" s="59">
        <v>37</v>
      </c>
      <c r="B108" s="20" t="s">
        <v>35</v>
      </c>
      <c r="C108" s="20" t="s">
        <v>3</v>
      </c>
      <c r="D108" s="45">
        <v>0.009675925925925923</v>
      </c>
      <c r="E108" s="52">
        <v>0.0020138888888887856</v>
      </c>
      <c r="F108" s="56">
        <v>37.46411483253589</v>
      </c>
    </row>
    <row r="109" spans="1:6" ht="12.75">
      <c r="A109" s="59">
        <v>38</v>
      </c>
      <c r="B109" s="20" t="s">
        <v>42</v>
      </c>
      <c r="C109" s="20" t="s">
        <v>24</v>
      </c>
      <c r="D109" s="45">
        <v>0.0096875</v>
      </c>
      <c r="E109" s="52">
        <v>0.0020254629629628627</v>
      </c>
      <c r="F109" s="56">
        <v>37.41935483870968</v>
      </c>
    </row>
    <row r="110" spans="1:6" ht="12.75">
      <c r="A110" s="59">
        <v>39</v>
      </c>
      <c r="B110" s="20" t="s">
        <v>53</v>
      </c>
      <c r="C110" s="20" t="s">
        <v>24</v>
      </c>
      <c r="D110" s="45">
        <v>0.009710648148148149</v>
      </c>
      <c r="E110" s="52">
        <v>0.0020486111111110115</v>
      </c>
      <c r="F110" s="56">
        <v>37.330154946364715</v>
      </c>
    </row>
    <row r="111" spans="1:6" ht="12.75">
      <c r="A111" s="59">
        <v>40</v>
      </c>
      <c r="B111" s="20" t="s">
        <v>39</v>
      </c>
      <c r="C111" s="20" t="s">
        <v>40</v>
      </c>
      <c r="D111" s="45">
        <v>0.009756944444444445</v>
      </c>
      <c r="E111" s="52">
        <v>0.0020949074074073076</v>
      </c>
      <c r="F111" s="56">
        <v>37.15302491103202</v>
      </c>
    </row>
    <row r="112" spans="1:6" ht="12.75">
      <c r="A112" s="59">
        <v>41</v>
      </c>
      <c r="B112" s="20" t="s">
        <v>52</v>
      </c>
      <c r="C112" s="20" t="s">
        <v>17</v>
      </c>
      <c r="D112" s="45">
        <v>0.009756944444444445</v>
      </c>
      <c r="E112" s="52">
        <v>0.0020949074074073076</v>
      </c>
      <c r="F112" s="56">
        <v>37.15302491103202</v>
      </c>
    </row>
    <row r="113" spans="1:6" ht="12.75">
      <c r="A113" s="59">
        <v>42</v>
      </c>
      <c r="B113" s="20" t="s">
        <v>49</v>
      </c>
      <c r="C113" s="20" t="s">
        <v>3</v>
      </c>
      <c r="D113" s="45">
        <v>0.00978009259259259</v>
      </c>
      <c r="E113" s="52">
        <v>0.002118055555555453</v>
      </c>
      <c r="F113" s="56">
        <v>37.06508875739645</v>
      </c>
    </row>
    <row r="114" spans="1:6" ht="12.75">
      <c r="A114" s="59">
        <v>43</v>
      </c>
      <c r="B114" s="20" t="s">
        <v>45</v>
      </c>
      <c r="C114" s="20" t="s">
        <v>24</v>
      </c>
      <c r="D114" s="45">
        <v>0.00980324074074074</v>
      </c>
      <c r="E114" s="52">
        <v>0.0021412037037036036</v>
      </c>
      <c r="F114" s="56">
        <v>36.97756788665879</v>
      </c>
    </row>
    <row r="115" spans="1:6" ht="12.75">
      <c r="A115" s="59">
        <v>44</v>
      </c>
      <c r="B115" s="20" t="s">
        <v>43</v>
      </c>
      <c r="C115" s="20" t="s">
        <v>24</v>
      </c>
      <c r="D115" s="45">
        <v>0.009837962962962965</v>
      </c>
      <c r="E115" s="52">
        <v>0.0021759259259258278</v>
      </c>
      <c r="F115" s="56">
        <v>36.8470588235294</v>
      </c>
    </row>
    <row r="116" spans="1:6" ht="12.75">
      <c r="A116" s="59">
        <v>45</v>
      </c>
      <c r="B116" s="20" t="s">
        <v>46</v>
      </c>
      <c r="C116" s="20" t="s">
        <v>3</v>
      </c>
      <c r="D116" s="45">
        <v>0.009895833333333333</v>
      </c>
      <c r="E116" s="52">
        <v>0.0022337962962961956</v>
      </c>
      <c r="F116" s="56">
        <v>36.63157894736842</v>
      </c>
    </row>
    <row r="117" spans="1:6" ht="12.75">
      <c r="A117" s="59">
        <v>46</v>
      </c>
      <c r="B117" s="19" t="s">
        <v>8</v>
      </c>
      <c r="C117" s="19" t="s">
        <v>4</v>
      </c>
      <c r="D117" s="45">
        <v>0.009930555555555585</v>
      </c>
      <c r="E117" s="52">
        <v>0.0022685185185184475</v>
      </c>
      <c r="F117" s="56">
        <v>36.50349650349639</v>
      </c>
    </row>
    <row r="118" spans="1:6" ht="12.75">
      <c r="A118" s="59">
        <v>47</v>
      </c>
      <c r="B118" s="20" t="s">
        <v>51</v>
      </c>
      <c r="C118" s="20" t="s">
        <v>22</v>
      </c>
      <c r="D118" s="45">
        <v>0.009965277777777778</v>
      </c>
      <c r="E118" s="52">
        <v>0.0023032407407406405</v>
      </c>
      <c r="F118" s="56">
        <v>36.37630662020906</v>
      </c>
    </row>
    <row r="119" spans="1:6" ht="12.75">
      <c r="A119" s="59">
        <v>48</v>
      </c>
      <c r="B119" s="20" t="s">
        <v>57</v>
      </c>
      <c r="C119" s="20" t="s">
        <v>3</v>
      </c>
      <c r="D119" s="45">
        <v>0.009988425925925927</v>
      </c>
      <c r="E119" s="52">
        <v>0.0023263888888887894</v>
      </c>
      <c r="F119" s="56">
        <v>36.2920046349942</v>
      </c>
    </row>
    <row r="120" spans="1:6" ht="12.75">
      <c r="A120" s="59">
        <v>49</v>
      </c>
      <c r="B120" s="20" t="s">
        <v>56</v>
      </c>
      <c r="C120" s="20" t="s">
        <v>3</v>
      </c>
      <c r="D120" s="45">
        <v>0.010011574074074074</v>
      </c>
      <c r="E120" s="52">
        <v>0.0023495370370369365</v>
      </c>
      <c r="F120" s="56">
        <v>36.20809248554913</v>
      </c>
    </row>
    <row r="121" spans="1:6" ht="12.75">
      <c r="A121" s="59">
        <v>50</v>
      </c>
      <c r="B121" s="20" t="s">
        <v>73</v>
      </c>
      <c r="C121" s="20" t="s">
        <v>17</v>
      </c>
      <c r="D121" s="45">
        <v>0.010011574074074077</v>
      </c>
      <c r="E121" s="52">
        <v>0.00234953703703694</v>
      </c>
      <c r="F121" s="56">
        <v>36.208092485549116</v>
      </c>
    </row>
    <row r="122" spans="1:6" ht="12.75">
      <c r="A122" s="59">
        <v>51</v>
      </c>
      <c r="B122" s="20" t="s">
        <v>74</v>
      </c>
      <c r="C122" s="20" t="s">
        <v>22</v>
      </c>
      <c r="D122" s="45">
        <v>0.010127314814814815</v>
      </c>
      <c r="E122" s="52">
        <v>0.0024652777777776774</v>
      </c>
      <c r="F122" s="56">
        <v>35.794285714285714</v>
      </c>
    </row>
    <row r="123" spans="1:6" ht="12.75">
      <c r="A123" s="59">
        <v>52</v>
      </c>
      <c r="B123" s="20" t="s">
        <v>54</v>
      </c>
      <c r="C123" s="20" t="s">
        <v>3</v>
      </c>
      <c r="D123" s="45">
        <v>0.010185185185185186</v>
      </c>
      <c r="E123" s="52">
        <v>0.0025231481481480487</v>
      </c>
      <c r="F123" s="56">
        <v>35.590909090909086</v>
      </c>
    </row>
    <row r="124" spans="1:6" ht="12.75">
      <c r="A124" s="59">
        <v>53</v>
      </c>
      <c r="B124" s="20" t="s">
        <v>58</v>
      </c>
      <c r="C124" s="20" t="s">
        <v>22</v>
      </c>
      <c r="D124" s="45">
        <v>0.010439814814814813</v>
      </c>
      <c r="E124" s="52">
        <v>0.002777777777777676</v>
      </c>
      <c r="F124" s="56">
        <v>34.72283813747229</v>
      </c>
    </row>
    <row r="125" spans="1:6" ht="12.75">
      <c r="A125" s="59">
        <v>54</v>
      </c>
      <c r="B125" s="20" t="s">
        <v>47</v>
      </c>
      <c r="C125" s="20" t="s">
        <v>3</v>
      </c>
      <c r="D125" s="45">
        <v>0.010613425925925925</v>
      </c>
      <c r="E125" s="52">
        <v>0.002951388888888788</v>
      </c>
      <c r="F125" s="56">
        <v>34.15485278080698</v>
      </c>
    </row>
    <row r="126" spans="1:6" ht="13.5" thickBot="1">
      <c r="A126" s="60">
        <v>55</v>
      </c>
      <c r="B126" s="24" t="s">
        <v>30</v>
      </c>
      <c r="C126" s="24" t="s">
        <v>3</v>
      </c>
      <c r="D126" s="46">
        <v>0.01072916666666668</v>
      </c>
      <c r="E126" s="53">
        <v>0.003067129629629543</v>
      </c>
      <c r="F126" s="57">
        <v>33.786407766990244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headerFooter alignWithMargins="0">
    <oddHeader>&amp;LGippsland 3 Day tour - Stage 2 Times and Placings</oddHeader>
  </headerFooter>
  <rowBreaks count="5" manualBreakCount="5">
    <brk id="17" max="5" man="1"/>
    <brk id="41" max="5" man="1"/>
    <brk id="56" max="5" man="1"/>
    <brk id="70" max="5" man="1"/>
    <brk id="126" max="5" man="1"/>
  </rowBreaks>
  <colBreaks count="1" manualBreakCount="1">
    <brk id="6" min="4" max="1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7109375" style="0" bestFit="1" customWidth="1"/>
  </cols>
  <sheetData>
    <row r="1" spans="1:2" ht="12.75">
      <c r="A1" s="9"/>
      <c r="B1" s="9" t="s">
        <v>93</v>
      </c>
    </row>
    <row r="2" spans="1:5" ht="15">
      <c r="A2" s="23" t="s">
        <v>1</v>
      </c>
      <c r="B2" s="17" t="s">
        <v>65</v>
      </c>
      <c r="C2" s="17" t="s">
        <v>67</v>
      </c>
      <c r="D2" s="17" t="s">
        <v>68</v>
      </c>
      <c r="E2" s="17" t="s">
        <v>82</v>
      </c>
    </row>
    <row r="3" spans="1:5" ht="15">
      <c r="A3" s="19" t="s">
        <v>3</v>
      </c>
      <c r="B3" s="16">
        <v>22</v>
      </c>
      <c r="C3" s="16">
        <v>17</v>
      </c>
      <c r="D3" s="16">
        <v>16</v>
      </c>
      <c r="E3" s="17">
        <f>SUM(B3:D3)</f>
        <v>55</v>
      </c>
    </row>
    <row r="4" spans="1:5" ht="15">
      <c r="A4" s="19" t="s">
        <v>24</v>
      </c>
      <c r="B4" s="16">
        <v>10</v>
      </c>
      <c r="C4" s="16">
        <v>18</v>
      </c>
      <c r="D4" s="16">
        <v>6</v>
      </c>
      <c r="E4" s="17">
        <f>SUM(B4:D4)</f>
        <v>34</v>
      </c>
    </row>
    <row r="5" spans="1:5" ht="15">
      <c r="A5" s="19" t="s">
        <v>17</v>
      </c>
      <c r="B5" s="16">
        <v>3</v>
      </c>
      <c r="C5" s="16"/>
      <c r="D5" s="16">
        <v>5</v>
      </c>
      <c r="E5" s="17">
        <f>SUM(B5:D5)</f>
        <v>8</v>
      </c>
    </row>
    <row r="6" spans="1:5" ht="15">
      <c r="A6" s="19" t="s">
        <v>94</v>
      </c>
      <c r="B6" s="16">
        <v>1</v>
      </c>
      <c r="C6" s="16"/>
      <c r="D6" s="16"/>
      <c r="E6" s="17">
        <f>SUM(B6:D6)</f>
        <v>1</v>
      </c>
    </row>
    <row r="7" spans="1:5" ht="15">
      <c r="A7" s="19" t="s">
        <v>22</v>
      </c>
      <c r="B7" s="16"/>
      <c r="C7" s="16">
        <v>1</v>
      </c>
      <c r="D7" s="16">
        <v>8</v>
      </c>
      <c r="E7" s="17">
        <f>SUM(B7:D7)</f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6.8515625" style="70" customWidth="1"/>
    <col min="2" max="2" width="19.8515625" style="70" bestFit="1" customWidth="1"/>
    <col min="3" max="3" width="12.7109375" style="70" bestFit="1" customWidth="1"/>
    <col min="4" max="4" width="14.7109375" style="70" customWidth="1"/>
    <col min="5" max="5" width="14.421875" style="70" customWidth="1"/>
    <col min="6" max="6" width="12.140625" style="70" customWidth="1"/>
    <col min="7" max="7" width="17.28125" style="70" bestFit="1" customWidth="1"/>
    <col min="8" max="8" width="12.28125" style="70" bestFit="1" customWidth="1"/>
    <col min="9" max="9" width="9.57421875" style="70" bestFit="1" customWidth="1"/>
    <col min="10" max="10" width="9.140625" style="70" customWidth="1"/>
    <col min="11" max="11" width="17.28125" style="70" bestFit="1" customWidth="1"/>
    <col min="12" max="12" width="15.421875" style="70" bestFit="1" customWidth="1"/>
    <col min="13" max="13" width="9.7109375" style="70" bestFit="1" customWidth="1"/>
    <col min="14" max="15" width="9.57421875" style="70" bestFit="1" customWidth="1"/>
    <col min="16" max="16384" width="9.140625" style="70" customWidth="1"/>
  </cols>
  <sheetData>
    <row r="1" spans="1:7" ht="13.5" thickBot="1">
      <c r="A1" s="288" t="s">
        <v>205</v>
      </c>
      <c r="F1" s="289" t="s">
        <v>178</v>
      </c>
      <c r="G1" s="290" t="s">
        <v>179</v>
      </c>
    </row>
    <row r="3" ht="13.5" thickBot="1">
      <c r="A3" s="288" t="s">
        <v>89</v>
      </c>
    </row>
    <row r="4" spans="1:6" ht="13.5" thickBot="1">
      <c r="A4" s="319" t="s">
        <v>5</v>
      </c>
      <c r="B4" s="320" t="s">
        <v>0</v>
      </c>
      <c r="C4" s="321" t="s">
        <v>1</v>
      </c>
      <c r="D4" s="295" t="s">
        <v>88</v>
      </c>
      <c r="E4" s="295" t="s">
        <v>91</v>
      </c>
      <c r="F4" s="294" t="s">
        <v>92</v>
      </c>
    </row>
    <row r="5" spans="1:6" ht="12.75">
      <c r="A5" s="296">
        <f>'B - raw data'!A4</f>
        <v>1</v>
      </c>
      <c r="B5" s="322" t="str">
        <f>'B - raw data'!B4</f>
        <v>Tim Boote</v>
      </c>
      <c r="C5" s="323" t="str">
        <f>'B - raw data'!C4</f>
        <v>Bairnsdale </v>
      </c>
      <c r="D5" s="324">
        <f>'B - raw data'!T4</f>
        <v>58</v>
      </c>
      <c r="E5" s="324">
        <f>'B - raw data'!F38</f>
        <v>3</v>
      </c>
      <c r="F5" s="324">
        <f>'B - raw data'!F72</f>
        <v>19</v>
      </c>
    </row>
    <row r="6" spans="1:6" ht="12.75">
      <c r="A6" s="301">
        <f>'B - raw data'!A15</f>
        <v>12</v>
      </c>
      <c r="B6" s="325" t="str">
        <f>'B - raw data'!B15</f>
        <v>Cyrus Monk</v>
      </c>
      <c r="C6" s="326" t="str">
        <f>'B - raw data'!C15</f>
        <v>Warragul</v>
      </c>
      <c r="D6" s="327">
        <f>'B - raw data'!T15</f>
        <v>56</v>
      </c>
      <c r="E6" s="327">
        <f>'B - raw data'!F49</f>
        <v>23</v>
      </c>
      <c r="F6" s="327">
        <f>'B - raw data'!F83</f>
        <v>21</v>
      </c>
    </row>
    <row r="7" spans="1:6" ht="12.75">
      <c r="A7" s="301">
        <f>'B - raw data'!A11</f>
        <v>8</v>
      </c>
      <c r="B7" s="325" t="str">
        <f>'B - raw data'!B11</f>
        <v>Leigh Hauxwell</v>
      </c>
      <c r="C7" s="326" t="str">
        <f>'B - raw data'!C11</f>
        <v>Warragul</v>
      </c>
      <c r="D7" s="327">
        <f>'B - raw data'!T11</f>
        <v>49</v>
      </c>
      <c r="E7" s="327">
        <f>'B - raw data'!F45</f>
        <v>8</v>
      </c>
      <c r="F7" s="327">
        <f>'B - raw data'!F79</f>
        <v>17</v>
      </c>
    </row>
    <row r="8" spans="1:6" ht="12.75">
      <c r="A8" s="301">
        <f>'B - raw data'!A19</f>
        <v>16</v>
      </c>
      <c r="B8" s="325" t="str">
        <f>'B - raw data'!B19</f>
        <v>Paul Yeatman</v>
      </c>
      <c r="C8" s="326" t="str">
        <f>'B - raw data'!C19</f>
        <v>Warragul</v>
      </c>
      <c r="D8" s="327">
        <f>'B - raw data'!T19</f>
        <v>47</v>
      </c>
      <c r="E8" s="327">
        <f>'B - raw data'!F53</f>
        <v>13</v>
      </c>
      <c r="F8" s="327">
        <f>'B - raw data'!F87</f>
        <v>6</v>
      </c>
    </row>
    <row r="9" spans="1:6" ht="12.75">
      <c r="A9" s="301">
        <f>'B - raw data'!A23</f>
        <v>20</v>
      </c>
      <c r="B9" s="325" t="str">
        <f>'B - raw data'!B23</f>
        <v>Chris Jehu</v>
      </c>
      <c r="C9" s="326" t="str">
        <f>'B - raw data'!C23</f>
        <v>Wellington</v>
      </c>
      <c r="D9" s="327">
        <f>'B - raw data'!T23</f>
        <v>46</v>
      </c>
      <c r="E9" s="327">
        <f>'B - raw data'!F57</f>
        <v>5</v>
      </c>
      <c r="F9" s="327">
        <f>'B - raw data'!F91</f>
        <v>7</v>
      </c>
    </row>
    <row r="10" spans="1:6" ht="12.75">
      <c r="A10" s="301">
        <f>'B - raw data'!A8</f>
        <v>5</v>
      </c>
      <c r="B10" s="325" t="str">
        <f>'B - raw data'!B8</f>
        <v>Tony Smith</v>
      </c>
      <c r="C10" s="326" t="str">
        <f>'B - raw data'!C8</f>
        <v>Leongatha</v>
      </c>
      <c r="D10" s="327">
        <f>'B - raw data'!T8</f>
        <v>44</v>
      </c>
      <c r="E10" s="327">
        <f>'B - raw data'!F42</f>
        <v>9</v>
      </c>
      <c r="F10" s="327">
        <f>'B - raw data'!F76</f>
        <v>13</v>
      </c>
    </row>
    <row r="11" spans="1:6" ht="12.75">
      <c r="A11" s="301">
        <f>'B - raw data'!A25</f>
        <v>22</v>
      </c>
      <c r="B11" s="325" t="str">
        <f>'B - raw data'!B25</f>
        <v>Joseph Patrick</v>
      </c>
      <c r="C11" s="326" t="str">
        <f>'B - raw data'!C25</f>
        <v>Warragul</v>
      </c>
      <c r="D11" s="327">
        <f>'B - raw data'!T25</f>
        <v>37</v>
      </c>
      <c r="E11" s="327">
        <f>'B - raw data'!F59</f>
        <v>7</v>
      </c>
      <c r="F11" s="327">
        <f>'B - raw data'!F93</f>
        <v>12</v>
      </c>
    </row>
    <row r="12" spans="1:6" ht="12.75">
      <c r="A12" s="301">
        <f>'B - raw data'!A24</f>
        <v>21</v>
      </c>
      <c r="B12" s="325" t="str">
        <f>'B - raw data'!B24</f>
        <v>Aaron Wain</v>
      </c>
      <c r="C12" s="326" t="str">
        <f>'B - raw data'!C24</f>
        <v>Wellington</v>
      </c>
      <c r="D12" s="327">
        <f>'B - raw data'!T24</f>
        <v>37</v>
      </c>
      <c r="E12" s="327">
        <f>'B - raw data'!F58</f>
        <v>5</v>
      </c>
      <c r="F12" s="327">
        <f>'B - raw data'!F92</f>
        <v>0</v>
      </c>
    </row>
    <row r="13" spans="1:6" ht="12.75">
      <c r="A13" s="301">
        <f>'B - raw data'!A16</f>
        <v>13</v>
      </c>
      <c r="B13" s="325" t="str">
        <f>'B - raw data'!B16</f>
        <v>Rob Monk</v>
      </c>
      <c r="C13" s="326" t="str">
        <f>'B - raw data'!C16</f>
        <v>Warragul</v>
      </c>
      <c r="D13" s="327">
        <f>'B - raw data'!T16</f>
        <v>27</v>
      </c>
      <c r="E13" s="327">
        <f>'B - raw data'!F50</f>
        <v>2</v>
      </c>
      <c r="F13" s="327">
        <f>'B - raw data'!F84</f>
        <v>7</v>
      </c>
    </row>
    <row r="14" spans="1:6" ht="12.75">
      <c r="A14" s="301">
        <f>'B - raw data'!A9</f>
        <v>6</v>
      </c>
      <c r="B14" s="325" t="str">
        <f>'B - raw data'!B9</f>
        <v>Charles Davine</v>
      </c>
      <c r="C14" s="326" t="str">
        <f>'B - raw data'!C9</f>
        <v>Warragul</v>
      </c>
      <c r="D14" s="327">
        <f>'B - raw data'!T9</f>
        <v>25</v>
      </c>
      <c r="E14" s="327">
        <f>'B - raw data'!F43</f>
        <v>1</v>
      </c>
      <c r="F14" s="327">
        <f>'B - raw data'!F77</f>
        <v>0</v>
      </c>
    </row>
    <row r="15" spans="1:6" ht="12.75">
      <c r="A15" s="301">
        <f>'B - raw data'!A14</f>
        <v>11</v>
      </c>
      <c r="B15" s="325" t="str">
        <f>'B - raw data'!B14</f>
        <v>Glenn Marriott</v>
      </c>
      <c r="C15" s="326" t="str">
        <f>'B - raw data'!C14</f>
        <v>Warragul</v>
      </c>
      <c r="D15" s="327">
        <f>'B - raw data'!T14</f>
        <v>24</v>
      </c>
      <c r="E15" s="327">
        <f>'B - raw data'!F48</f>
        <v>7</v>
      </c>
      <c r="F15" s="327">
        <f>'B - raw data'!F82</f>
        <v>1</v>
      </c>
    </row>
    <row r="16" spans="1:6" ht="12.75">
      <c r="A16" s="301">
        <f>'B - raw data'!A6</f>
        <v>3</v>
      </c>
      <c r="B16" s="325" t="str">
        <f>'B - raw data'!B6</f>
        <v>Paul Makepeace</v>
      </c>
      <c r="C16" s="326" t="str">
        <f>'B - raw data'!C6</f>
        <v>Latrobe City</v>
      </c>
      <c r="D16" s="327">
        <f>'B - raw data'!T6</f>
        <v>16</v>
      </c>
      <c r="E16" s="327">
        <f>'B - raw data'!F40</f>
        <v>0</v>
      </c>
      <c r="F16" s="327">
        <f>'B - raw data'!F74</f>
        <v>0</v>
      </c>
    </row>
    <row r="17" spans="1:6" ht="12.75">
      <c r="A17" s="301">
        <f>'B - raw data'!A20</f>
        <v>17</v>
      </c>
      <c r="B17" s="325" t="str">
        <f>'B - raw data'!B20</f>
        <v>Kristy Glover</v>
      </c>
      <c r="C17" s="326" t="str">
        <f>'B - raw data'!C20</f>
        <v>Wellington</v>
      </c>
      <c r="D17" s="327">
        <f>'B - raw data'!T20</f>
        <v>16</v>
      </c>
      <c r="E17" s="327">
        <f>'B - raw data'!F54</f>
        <v>0</v>
      </c>
      <c r="F17" s="327">
        <f>'B - raw data'!F88</f>
        <v>0</v>
      </c>
    </row>
    <row r="18" spans="1:6" ht="12.75">
      <c r="A18" s="301">
        <f>'B - raw data'!A13</f>
        <v>10</v>
      </c>
      <c r="B18" s="325" t="str">
        <f>'B - raw data'!B13</f>
        <v>James Lalor</v>
      </c>
      <c r="C18" s="326" t="str">
        <f>'B - raw data'!C13</f>
        <v>Warragul</v>
      </c>
      <c r="D18" s="327">
        <f>'B - raw data'!T13</f>
        <v>12</v>
      </c>
      <c r="E18" s="327">
        <f>'B - raw data'!F47</f>
        <v>0</v>
      </c>
      <c r="F18" s="327">
        <f>'B - raw data'!F81</f>
        <v>0</v>
      </c>
    </row>
    <row r="19" spans="1:6" ht="12.75">
      <c r="A19" s="301">
        <f>'B - raw data'!A17</f>
        <v>14</v>
      </c>
      <c r="B19" s="325" t="str">
        <f>'B - raw data'!B17</f>
        <v>Geoffrey Thomson</v>
      </c>
      <c r="C19" s="326" t="str">
        <f>'B - raw data'!C17</f>
        <v>Warragul</v>
      </c>
      <c r="D19" s="327">
        <f>'B - raw data'!T17</f>
        <v>11</v>
      </c>
      <c r="E19" s="327">
        <f>'B - raw data'!F51</f>
        <v>0</v>
      </c>
      <c r="F19" s="327">
        <f>'B - raw data'!F85</f>
        <v>5</v>
      </c>
    </row>
    <row r="20" spans="1:6" ht="12.75">
      <c r="A20" s="301">
        <f>'B - raw data'!A18</f>
        <v>15</v>
      </c>
      <c r="B20" s="325" t="str">
        <f>'B - raw data'!B18</f>
        <v>Jack Walk</v>
      </c>
      <c r="C20" s="326" t="str">
        <f>'B - raw data'!C18</f>
        <v>Warragul</v>
      </c>
      <c r="D20" s="327">
        <f>'B - raw data'!T18</f>
        <v>8</v>
      </c>
      <c r="E20" s="327">
        <f>'B - raw data'!F52</f>
        <v>4</v>
      </c>
      <c r="F20" s="327">
        <f>'B - raw data'!F86</f>
        <v>0</v>
      </c>
    </row>
    <row r="21" spans="1:6" ht="12.75">
      <c r="A21" s="301">
        <f>'B - raw data'!A10</f>
        <v>7</v>
      </c>
      <c r="B21" s="325" t="str">
        <f>'B - raw data'!B10</f>
        <v>Peter Finlayson</v>
      </c>
      <c r="C21" s="326" t="str">
        <f>'B - raw data'!C10</f>
        <v>Warragul</v>
      </c>
      <c r="D21" s="327">
        <f>'B - raw data'!T10</f>
        <v>8</v>
      </c>
      <c r="E21" s="327">
        <f>'B - raw data'!F44</f>
        <v>0</v>
      </c>
      <c r="F21" s="327">
        <f>'B - raw data'!F78</f>
        <v>0</v>
      </c>
    </row>
    <row r="22" spans="1:6" ht="12.75">
      <c r="A22" s="301">
        <f>'B - raw data'!A12</f>
        <v>9</v>
      </c>
      <c r="B22" s="325" t="str">
        <f>'B - raw data'!B12</f>
        <v>Ross Henry</v>
      </c>
      <c r="C22" s="326" t="str">
        <f>'B - raw data'!C12</f>
        <v>Warragul</v>
      </c>
      <c r="D22" s="327">
        <f>'B - raw data'!T12</f>
        <v>7</v>
      </c>
      <c r="E22" s="327">
        <f>'B - raw data'!F46</f>
        <v>3</v>
      </c>
      <c r="F22" s="327">
        <f>'B - raw data'!F80</f>
        <v>0</v>
      </c>
    </row>
    <row r="23" spans="1:6" ht="12.75">
      <c r="A23" s="301">
        <f>'B - raw data'!A7</f>
        <v>4</v>
      </c>
      <c r="B23" s="325" t="str">
        <f>'B - raw data'!B7</f>
        <v>Kevin Feely</v>
      </c>
      <c r="C23" s="326" t="str">
        <f>'B - raw data'!C7</f>
        <v>Leongatha</v>
      </c>
      <c r="D23" s="327">
        <f>'B - raw data'!T7</f>
        <v>6</v>
      </c>
      <c r="E23" s="327">
        <f>'B - raw data'!F41</f>
        <v>0</v>
      </c>
      <c r="F23" s="327">
        <f>'B - raw data'!F75</f>
        <v>0</v>
      </c>
    </row>
    <row r="24" spans="1:6" ht="12.75">
      <c r="A24" s="301">
        <f>'B - raw data'!A5</f>
        <v>2</v>
      </c>
      <c r="B24" s="325" t="str">
        <f>'B - raw data'!B5</f>
        <v>David McLean</v>
      </c>
      <c r="C24" s="326" t="str">
        <f>'B - raw data'!C5</f>
        <v>Bairnsdale</v>
      </c>
      <c r="D24" s="327">
        <f>'B - raw data'!T5</f>
        <v>4</v>
      </c>
      <c r="E24" s="327">
        <f>'B - raw data'!F39</f>
        <v>0</v>
      </c>
      <c r="F24" s="327">
        <f>'B - raw data'!F73</f>
        <v>0</v>
      </c>
    </row>
    <row r="25" spans="1:6" ht="12.75">
      <c r="A25" s="301">
        <f>'B - raw data'!A22</f>
        <v>19</v>
      </c>
      <c r="B25" s="325" t="str">
        <f>'B - raw data'!B22</f>
        <v>Gary Jago</v>
      </c>
      <c r="C25" s="326" t="str">
        <f>'B - raw data'!C22</f>
        <v>Wellington</v>
      </c>
      <c r="D25" s="327">
        <f>'B - raw data'!T22</f>
        <v>4</v>
      </c>
      <c r="E25" s="327">
        <f>'B - raw data'!F56</f>
        <v>0</v>
      </c>
      <c r="F25" s="327">
        <f>'B - raw data'!F90</f>
        <v>0</v>
      </c>
    </row>
    <row r="26" spans="1:6" ht="13.5" thickBot="1">
      <c r="A26" s="306">
        <v>18</v>
      </c>
      <c r="B26" s="328" t="str">
        <f>'B - raw data'!B21</f>
        <v>Chris Halley</v>
      </c>
      <c r="C26" s="329" t="str">
        <f>'B - raw data'!C21</f>
        <v>Wellington</v>
      </c>
      <c r="D26" s="330">
        <f>'B - raw data'!T21</f>
        <v>-1</v>
      </c>
      <c r="E26" s="330">
        <f>'B - raw data'!F55</f>
        <v>-1</v>
      </c>
      <c r="F26" s="330">
        <f>'B - raw data'!F89</f>
        <v>-1</v>
      </c>
    </row>
    <row r="27" spans="1:4" ht="12.75">
      <c r="A27" s="311"/>
      <c r="B27" s="146"/>
      <c r="C27" s="146"/>
      <c r="D27" s="311"/>
    </row>
    <row r="28" ht="13.5" thickBot="1">
      <c r="A28" s="288" t="s">
        <v>65</v>
      </c>
    </row>
    <row r="29" spans="1:2" ht="12.75">
      <c r="A29" s="312" t="s">
        <v>189</v>
      </c>
      <c r="B29" s="313" t="str">
        <f>'B - raw data'!B106</f>
        <v>Tim Boote</v>
      </c>
    </row>
    <row r="30" spans="1:2" ht="12.75">
      <c r="A30" s="314" t="s">
        <v>190</v>
      </c>
      <c r="B30" s="315" t="str">
        <f>'B - raw data'!B113</f>
        <v>Leigh Hauxwell</v>
      </c>
    </row>
    <row r="31" spans="1:2" ht="13.5" thickBot="1">
      <c r="A31" s="147" t="s">
        <v>191</v>
      </c>
      <c r="B31" s="316" t="str">
        <f>'B - raw data'!B110</f>
        <v>Tony Smith</v>
      </c>
    </row>
    <row r="33" ht="13.5" thickBot="1">
      <c r="A33" s="288" t="s">
        <v>66</v>
      </c>
    </row>
    <row r="34" spans="1:2" ht="12.75">
      <c r="A34" s="312" t="s">
        <v>189</v>
      </c>
      <c r="B34" s="313" t="str">
        <f>'B - raw data'!B125</f>
        <v>Chris Jehu</v>
      </c>
    </row>
    <row r="35" spans="1:2" ht="12.75">
      <c r="A35" s="314" t="s">
        <v>190</v>
      </c>
      <c r="B35" s="315" t="str">
        <f>'B - raw data'!B106</f>
        <v>Tim Boote</v>
      </c>
    </row>
    <row r="36" spans="1:2" ht="13.5" thickBot="1">
      <c r="A36" s="147" t="s">
        <v>191</v>
      </c>
      <c r="B36" s="316" t="str">
        <f>'B - raw data'!B121</f>
        <v>Paul Yeatman</v>
      </c>
    </row>
    <row r="38" ht="13.5" thickBot="1">
      <c r="A38" s="288" t="s">
        <v>67</v>
      </c>
    </row>
    <row r="39" spans="1:2" ht="12.75">
      <c r="A39" s="312" t="s">
        <v>189</v>
      </c>
      <c r="B39" s="313" t="str">
        <f>'B - raw data'!B121</f>
        <v>Paul Yeatman</v>
      </c>
    </row>
    <row r="40" spans="1:2" ht="12.75">
      <c r="A40" s="314" t="s">
        <v>190</v>
      </c>
      <c r="B40" s="315" t="str">
        <f>'B - raw data'!B118</f>
        <v>Rob Monk</v>
      </c>
    </row>
    <row r="41" spans="1:2" ht="13.5" thickBot="1">
      <c r="A41" s="147" t="s">
        <v>191</v>
      </c>
      <c r="B41" s="316" t="str">
        <f>'B - raw data'!B122</f>
        <v>Kristy Glover</v>
      </c>
    </row>
    <row r="43" ht="13.5" thickBot="1">
      <c r="A43" s="288" t="s">
        <v>68</v>
      </c>
    </row>
    <row r="44" spans="1:2" ht="12.75">
      <c r="A44" s="312" t="s">
        <v>189</v>
      </c>
      <c r="B44" s="313" t="str">
        <f>'B - raw data'!B126</f>
        <v>Aaron Wain</v>
      </c>
    </row>
    <row r="45" spans="1:2" ht="12.75">
      <c r="A45" s="314" t="s">
        <v>190</v>
      </c>
      <c r="B45" s="315" t="str">
        <f>'B - raw data'!B111</f>
        <v>Charles Davine</v>
      </c>
    </row>
    <row r="46" spans="1:2" ht="13.5" thickBot="1">
      <c r="A46" s="147" t="s">
        <v>191</v>
      </c>
      <c r="B46" s="316" t="str">
        <f>'B - raw data'!B108</f>
        <v>Paul Makepeace</v>
      </c>
    </row>
  </sheetData>
  <sheetProtection/>
  <autoFilter ref="A4:F26">
    <sortState ref="A5:F46">
      <sortCondition descending="1" sortBy="value" ref="D5:D46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6.28125" style="70" customWidth="1"/>
    <col min="2" max="2" width="19.8515625" style="70" bestFit="1" customWidth="1"/>
    <col min="3" max="3" width="12.7109375" style="70" bestFit="1" customWidth="1"/>
    <col min="4" max="4" width="13.140625" style="70" customWidth="1"/>
    <col min="5" max="5" width="16.140625" style="70" customWidth="1"/>
    <col min="6" max="7" width="17.28125" style="70" bestFit="1" customWidth="1"/>
    <col min="8" max="8" width="12.28125" style="70" bestFit="1" customWidth="1"/>
    <col min="9" max="9" width="9.57421875" style="70" bestFit="1" customWidth="1"/>
    <col min="10" max="10" width="9.140625" style="70" customWidth="1"/>
    <col min="11" max="11" width="17.28125" style="70" bestFit="1" customWidth="1"/>
    <col min="12" max="12" width="15.421875" style="70" bestFit="1" customWidth="1"/>
    <col min="13" max="13" width="9.7109375" style="70" bestFit="1" customWidth="1"/>
    <col min="14" max="15" width="9.57421875" style="70" bestFit="1" customWidth="1"/>
    <col min="16" max="16384" width="9.140625" style="70" customWidth="1"/>
  </cols>
  <sheetData>
    <row r="1" spans="1:7" ht="13.5" thickBot="1">
      <c r="A1" s="288" t="s">
        <v>205</v>
      </c>
      <c r="F1" s="289" t="s">
        <v>178</v>
      </c>
      <c r="G1" s="290" t="s">
        <v>179</v>
      </c>
    </row>
    <row r="3" ht="13.5" thickBot="1">
      <c r="A3" s="288" t="s">
        <v>90</v>
      </c>
    </row>
    <row r="4" spans="1:6" ht="13.5" thickBot="1">
      <c r="A4" s="291" t="s">
        <v>5</v>
      </c>
      <c r="B4" s="292" t="s">
        <v>0</v>
      </c>
      <c r="C4" s="293" t="s">
        <v>1</v>
      </c>
      <c r="D4" s="294" t="s">
        <v>88</v>
      </c>
      <c r="E4" s="295" t="s">
        <v>91</v>
      </c>
      <c r="F4" s="294" t="s">
        <v>92</v>
      </c>
    </row>
    <row r="5" spans="1:6" ht="12.75">
      <c r="A5" s="296">
        <f>'C - raw data'!A8</f>
        <v>5</v>
      </c>
      <c r="B5" s="322" t="str">
        <f>'C - raw data'!B8</f>
        <v>Thomas McFarlane</v>
      </c>
      <c r="C5" s="323" t="str">
        <f>'C - raw data'!C8</f>
        <v>Leongatha</v>
      </c>
      <c r="D5" s="324">
        <f>'C - raw data'!T8</f>
        <v>97</v>
      </c>
      <c r="E5" s="324">
        <f>'C - raw data'!F42</f>
        <v>14</v>
      </c>
      <c r="F5" s="324">
        <f>'C - raw data'!F76</f>
        <v>29</v>
      </c>
    </row>
    <row r="6" spans="1:6" ht="12.75">
      <c r="A6" s="301">
        <f>'C - raw data'!A13</f>
        <v>10</v>
      </c>
      <c r="B6" s="325" t="str">
        <f>'C - raw data'!B13</f>
        <v>Jayden Manintveld</v>
      </c>
      <c r="C6" s="326" t="str">
        <f>'C - raw data'!C13</f>
        <v>Warragul</v>
      </c>
      <c r="D6" s="327">
        <f>'C - raw data'!T13</f>
        <v>84</v>
      </c>
      <c r="E6" s="327">
        <f>'C - raw data'!F47</f>
        <v>9</v>
      </c>
      <c r="F6" s="327">
        <f>'C - raw data'!F81</f>
        <v>27</v>
      </c>
    </row>
    <row r="7" spans="1:6" ht="12.75">
      <c r="A7" s="301">
        <f>'C - raw data'!A9</f>
        <v>6</v>
      </c>
      <c r="B7" s="325" t="str">
        <f>'C - raw data'!B9</f>
        <v>Christopher Rowe</v>
      </c>
      <c r="C7" s="326" t="str">
        <f>'C - raw data'!C9</f>
        <v>Leongatha</v>
      </c>
      <c r="D7" s="327">
        <f>'C - raw data'!T9</f>
        <v>74</v>
      </c>
      <c r="E7" s="327">
        <f>'C - raw data'!F43</f>
        <v>28</v>
      </c>
      <c r="F7" s="327">
        <f>'C - raw data'!F77</f>
        <v>2</v>
      </c>
    </row>
    <row r="8" spans="1:6" ht="12.75">
      <c r="A8" s="301">
        <f>'C - raw data'!A7</f>
        <v>4</v>
      </c>
      <c r="B8" s="325" t="str">
        <f>'C - raw data'!B7</f>
        <v>Philip Hanley</v>
      </c>
      <c r="C8" s="326" t="str">
        <f>'C - raw data'!C7</f>
        <v>Leongatha</v>
      </c>
      <c r="D8" s="327">
        <f>'C - raw data'!T7</f>
        <v>57</v>
      </c>
      <c r="E8" s="327">
        <f>'C - raw data'!F41</f>
        <v>7</v>
      </c>
      <c r="F8" s="327">
        <f>'C - raw data'!F75</f>
        <v>14</v>
      </c>
    </row>
    <row r="9" spans="1:6" ht="12.75">
      <c r="A9" s="301">
        <f>'C - raw data'!A10</f>
        <v>7</v>
      </c>
      <c r="B9" s="325" t="str">
        <f>'C - raw data'!B10</f>
        <v>Neil White</v>
      </c>
      <c r="C9" s="326" t="str">
        <f>'C - raw data'!C10</f>
        <v>Warragul</v>
      </c>
      <c r="D9" s="327">
        <f>'C - raw data'!T10</f>
        <v>43</v>
      </c>
      <c r="E9" s="327">
        <f>'C - raw data'!F44</f>
        <v>9</v>
      </c>
      <c r="F9" s="327">
        <f>'C - raw data'!F78</f>
        <v>8</v>
      </c>
    </row>
    <row r="10" spans="1:6" ht="12.75">
      <c r="A10" s="301">
        <f>'C - raw data'!A5</f>
        <v>2</v>
      </c>
      <c r="B10" s="325" t="str">
        <f>'C - raw data'!B5</f>
        <v>John Taylor</v>
      </c>
      <c r="C10" s="326" t="str">
        <f>'C - raw data'!C5</f>
        <v>Latrobe City</v>
      </c>
      <c r="D10" s="327">
        <f>'C - raw data'!T5</f>
        <v>33</v>
      </c>
      <c r="E10" s="327">
        <f>'C - raw data'!F39</f>
        <v>1</v>
      </c>
      <c r="F10" s="327">
        <f>'C - raw data'!F73</f>
        <v>2</v>
      </c>
    </row>
    <row r="11" spans="1:6" ht="12.75">
      <c r="A11" s="301">
        <f>'C - raw data'!A17</f>
        <v>14</v>
      </c>
      <c r="B11" s="325" t="str">
        <f>'C - raw data'!B17</f>
        <v>Adam Palmer</v>
      </c>
      <c r="C11" s="326" t="str">
        <f>'C - raw data'!C17</f>
        <v>Wellington</v>
      </c>
      <c r="D11" s="327">
        <f>'C - raw data'!T17</f>
        <v>31</v>
      </c>
      <c r="E11" s="327">
        <f>'C - raw data'!F51</f>
        <v>4</v>
      </c>
      <c r="F11" s="327">
        <f>'C - raw data'!F85</f>
        <v>5</v>
      </c>
    </row>
    <row r="12" spans="1:6" ht="12.75">
      <c r="A12" s="301">
        <f>'C - raw data'!A14</f>
        <v>11</v>
      </c>
      <c r="B12" s="325" t="str">
        <f>'C - raw data'!B14</f>
        <v>Graeme Patrick</v>
      </c>
      <c r="C12" s="326" t="str">
        <f>'C - raw data'!C14</f>
        <v>Wellington</v>
      </c>
      <c r="D12" s="327">
        <f>'C - raw data'!T14</f>
        <v>18</v>
      </c>
      <c r="E12" s="327">
        <f>'C - raw data'!F48</f>
        <v>0</v>
      </c>
      <c r="F12" s="327">
        <f>'C - raw data'!F82</f>
        <v>0</v>
      </c>
    </row>
    <row r="13" spans="1:6" ht="12.75">
      <c r="A13" s="301">
        <f>'C - raw data'!A11</f>
        <v>8</v>
      </c>
      <c r="B13" s="325" t="str">
        <f>'C - raw data'!B11</f>
        <v>James Blyth</v>
      </c>
      <c r="C13" s="326" t="str">
        <f>'C - raw data'!C11</f>
        <v>Warragul</v>
      </c>
      <c r="D13" s="327">
        <f>'C - raw data'!T11</f>
        <v>15</v>
      </c>
      <c r="E13" s="327">
        <f>'C - raw data'!F45</f>
        <v>0</v>
      </c>
      <c r="F13" s="327">
        <f>'C - raw data'!F79</f>
        <v>3</v>
      </c>
    </row>
    <row r="14" spans="1:6" ht="12.75">
      <c r="A14" s="301">
        <f>'C - raw data'!A16</f>
        <v>13</v>
      </c>
      <c r="B14" s="325" t="str">
        <f>'C - raw data'!B16</f>
        <v>Robert Murray</v>
      </c>
      <c r="C14" s="326" t="str">
        <f>'C - raw data'!C16</f>
        <v>Wellington</v>
      </c>
      <c r="D14" s="327">
        <f>'C - raw data'!T16</f>
        <v>10</v>
      </c>
      <c r="E14" s="327">
        <f>'C - raw data'!F50</f>
        <v>0</v>
      </c>
      <c r="F14" s="327">
        <f>'C - raw data'!F84</f>
        <v>0</v>
      </c>
    </row>
    <row r="15" spans="1:6" ht="12.75">
      <c r="A15" s="301">
        <f>'C - raw data'!A4</f>
        <v>1</v>
      </c>
      <c r="B15" s="325" t="str">
        <f>'C - raw data'!B4</f>
        <v>Shane Pettingill</v>
      </c>
      <c r="C15" s="326" t="str">
        <f>'C - raw data'!C4</f>
        <v>Latrobe City</v>
      </c>
      <c r="D15" s="327">
        <f>'C - raw data'!T4</f>
        <v>6</v>
      </c>
      <c r="E15" s="327">
        <f>'C - raw data'!F38</f>
        <v>0</v>
      </c>
      <c r="F15" s="327">
        <f>'C - raw data'!F72</f>
        <v>0</v>
      </c>
    </row>
    <row r="16" spans="1:6" ht="12.75">
      <c r="A16" s="301">
        <f>'C - raw data'!A12</f>
        <v>9</v>
      </c>
      <c r="B16" s="325" t="str">
        <f>'C - raw data'!B12</f>
        <v>Luke Gallagher</v>
      </c>
      <c r="C16" s="326" t="str">
        <f>'C - raw data'!C12</f>
        <v>Warragul</v>
      </c>
      <c r="D16" s="327">
        <f>'C - raw data'!T12</f>
        <v>4</v>
      </c>
      <c r="E16" s="327">
        <f>'C - raw data'!F46</f>
        <v>0</v>
      </c>
      <c r="F16" s="327">
        <f>'C - raw data'!F80</f>
        <v>0</v>
      </c>
    </row>
    <row r="17" spans="1:6" ht="12.75">
      <c r="A17" s="301">
        <f>'C - raw data'!A6</f>
        <v>3</v>
      </c>
      <c r="B17" s="325" t="str">
        <f>'C - raw data'!B6</f>
        <v>Rodney Cheyne</v>
      </c>
      <c r="C17" s="326" t="str">
        <f>'C - raw data'!C6</f>
        <v>Leongatha</v>
      </c>
      <c r="D17" s="327">
        <f>'C - raw data'!T6</f>
        <v>-1</v>
      </c>
      <c r="E17" s="327">
        <f>'C - raw data'!F40</f>
        <v>-1</v>
      </c>
      <c r="F17" s="327">
        <f>'C - raw data'!F74</f>
        <v>-1</v>
      </c>
    </row>
    <row r="18" spans="1:6" ht="13.5" thickBot="1">
      <c r="A18" s="306">
        <f>'C - raw data'!A15</f>
        <v>12</v>
      </c>
      <c r="B18" s="328" t="str">
        <f>'C - raw data'!B15</f>
        <v>Rowan Cook</v>
      </c>
      <c r="C18" s="329" t="str">
        <f>'C - raw data'!C15</f>
        <v>Wellington</v>
      </c>
      <c r="D18" s="330">
        <f>'C - raw data'!T15</f>
        <v>-1</v>
      </c>
      <c r="E18" s="330">
        <f>'C - raw data'!F49</f>
        <v>-1</v>
      </c>
      <c r="F18" s="330">
        <f>'C - raw data'!F83</f>
        <v>-1</v>
      </c>
    </row>
    <row r="19" spans="1:4" ht="12.75">
      <c r="A19" s="311"/>
      <c r="B19" s="146"/>
      <c r="C19" s="146"/>
      <c r="D19" s="311"/>
    </row>
    <row r="20" ht="13.5" thickBot="1">
      <c r="A20" s="288" t="s">
        <v>65</v>
      </c>
    </row>
    <row r="21" spans="1:2" ht="12.75">
      <c r="A21" s="312" t="s">
        <v>189</v>
      </c>
      <c r="B21" s="313" t="str">
        <f>'C - raw data'!B110</f>
        <v>Thomas McFarlane</v>
      </c>
    </row>
    <row r="22" spans="1:2" ht="12.75">
      <c r="A22" s="314" t="s">
        <v>190</v>
      </c>
      <c r="B22" s="315" t="str">
        <f>'C - raw data'!B111</f>
        <v>Christopher Rowe</v>
      </c>
    </row>
    <row r="23" spans="1:2" ht="13.5" thickBot="1">
      <c r="A23" s="147" t="s">
        <v>191</v>
      </c>
      <c r="B23" s="316" t="str">
        <f>'C - raw data'!B116</f>
        <v>Graeme Patrick</v>
      </c>
    </row>
    <row r="25" ht="13.5" thickBot="1">
      <c r="A25" s="288" t="s">
        <v>66</v>
      </c>
    </row>
    <row r="26" spans="1:2" ht="12.75">
      <c r="A26" s="312" t="s">
        <v>189</v>
      </c>
      <c r="B26" s="313" t="str">
        <f>'C - raw data'!B109</f>
        <v>Philip Hanley</v>
      </c>
    </row>
    <row r="27" spans="1:2" ht="12.75">
      <c r="A27" s="314" t="s">
        <v>190</v>
      </c>
      <c r="B27" s="315" t="str">
        <f>'C - raw data'!B115</f>
        <v>Jayden Manintveld</v>
      </c>
    </row>
    <row r="28" spans="1:2" ht="13.5" thickBot="1">
      <c r="A28" s="147" t="s">
        <v>191</v>
      </c>
      <c r="B28" s="316" t="str">
        <f>'C - raw data'!B107</f>
        <v>John Taylor</v>
      </c>
    </row>
    <row r="30" ht="13.5" thickBot="1">
      <c r="A30" s="288" t="s">
        <v>67</v>
      </c>
    </row>
    <row r="31" spans="1:2" ht="12.75">
      <c r="A31" s="312" t="s">
        <v>189</v>
      </c>
      <c r="B31" s="313" t="str">
        <f>'C - raw data'!B109</f>
        <v>Philip Hanley</v>
      </c>
    </row>
    <row r="32" spans="1:2" ht="12.75">
      <c r="A32" s="314" t="s">
        <v>190</v>
      </c>
      <c r="B32" s="315" t="str">
        <f>'C - raw data'!B110</f>
        <v>Thomas McFarlane</v>
      </c>
    </row>
    <row r="33" spans="1:2" ht="13.5" thickBot="1">
      <c r="A33" s="147" t="s">
        <v>191</v>
      </c>
      <c r="B33" s="316" t="str">
        <f>'C - raw data'!B111</f>
        <v>Christopher Rowe</v>
      </c>
    </row>
    <row r="35" ht="13.5" thickBot="1">
      <c r="A35" s="288" t="s">
        <v>68</v>
      </c>
    </row>
    <row r="36" spans="1:2" ht="12.75">
      <c r="A36" s="312" t="s">
        <v>189</v>
      </c>
      <c r="B36" s="313" t="str">
        <f>'C - raw data'!B110</f>
        <v>Thomas McFarlane</v>
      </c>
    </row>
    <row r="37" spans="1:2" ht="12.75">
      <c r="A37" s="314" t="s">
        <v>190</v>
      </c>
      <c r="B37" s="315" t="str">
        <f>'C - raw data'!B115</f>
        <v>Jayden Manintveld</v>
      </c>
    </row>
    <row r="38" spans="1:2" ht="13.5" thickBot="1">
      <c r="A38" s="147" t="s">
        <v>191</v>
      </c>
      <c r="B38" s="316" t="str">
        <f>'C - raw data'!B111</f>
        <v>Christopher Rowe</v>
      </c>
    </row>
  </sheetData>
  <sheetProtection/>
  <autoFilter ref="A4:F18">
    <sortState ref="A5:F38">
      <sortCondition descending="1" sortBy="value" ref="D5:D38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2.140625" style="70" customWidth="1"/>
    <col min="2" max="2" width="19.8515625" style="70" bestFit="1" customWidth="1"/>
    <col min="3" max="3" width="12.7109375" style="70" bestFit="1" customWidth="1"/>
    <col min="4" max="4" width="15.7109375" style="70" customWidth="1"/>
    <col min="5" max="5" width="17.140625" style="70" customWidth="1"/>
    <col min="6" max="6" width="10.7109375" style="70" customWidth="1"/>
    <col min="7" max="7" width="17.28125" style="70" bestFit="1" customWidth="1"/>
    <col min="8" max="8" width="12.28125" style="70" bestFit="1" customWidth="1"/>
    <col min="9" max="9" width="9.57421875" style="70" bestFit="1" customWidth="1"/>
    <col min="10" max="10" width="9.140625" style="70" customWidth="1"/>
    <col min="11" max="11" width="17.28125" style="70" bestFit="1" customWidth="1"/>
    <col min="12" max="12" width="15.421875" style="70" bestFit="1" customWidth="1"/>
    <col min="13" max="13" width="9.7109375" style="70" bestFit="1" customWidth="1"/>
    <col min="14" max="15" width="9.57421875" style="70" bestFit="1" customWidth="1"/>
    <col min="16" max="16384" width="9.140625" style="70" customWidth="1"/>
  </cols>
  <sheetData>
    <row r="1" spans="1:7" ht="13.5" thickBot="1">
      <c r="A1" s="288" t="s">
        <v>205</v>
      </c>
      <c r="F1" s="289" t="s">
        <v>178</v>
      </c>
      <c r="G1" s="290" t="s">
        <v>179</v>
      </c>
    </row>
    <row r="3" ht="13.5" thickBot="1">
      <c r="A3" s="288" t="s">
        <v>145</v>
      </c>
    </row>
    <row r="4" spans="1:6" ht="13.5" thickBot="1">
      <c r="A4" s="291" t="s">
        <v>5</v>
      </c>
      <c r="B4" s="292" t="s">
        <v>0</v>
      </c>
      <c r="C4" s="293" t="s">
        <v>1</v>
      </c>
      <c r="D4" s="294" t="s">
        <v>88</v>
      </c>
      <c r="E4" s="295" t="s">
        <v>91</v>
      </c>
      <c r="F4" s="294" t="s">
        <v>92</v>
      </c>
    </row>
    <row r="5" spans="1:6" ht="12.75">
      <c r="A5" s="296">
        <f>'D - raw data'!A7</f>
        <v>12</v>
      </c>
      <c r="B5" s="322" t="str">
        <f>'D - raw data'!B7</f>
        <v>Liam McCall</v>
      </c>
      <c r="C5" s="323" t="str">
        <f>'D - raw data'!C7</f>
        <v>Leongatha</v>
      </c>
      <c r="D5" s="324">
        <f>'D - raw data'!T7</f>
        <v>59</v>
      </c>
      <c r="E5" s="324">
        <f>'D - raw data'!F41</f>
        <v>2</v>
      </c>
      <c r="F5" s="324">
        <f>'D - raw data'!F75</f>
        <v>19</v>
      </c>
    </row>
    <row r="6" spans="1:6" ht="12.75">
      <c r="A6" s="301">
        <f>'D - raw data'!A12</f>
        <v>28</v>
      </c>
      <c r="B6" s="325" t="str">
        <f>'D - raw data'!B12</f>
        <v>Clint Wilson</v>
      </c>
      <c r="C6" s="326" t="str">
        <f>'D - raw data'!C12</f>
        <v>Warragul</v>
      </c>
      <c r="D6" s="327">
        <f>'D - raw data'!T12</f>
        <v>66</v>
      </c>
      <c r="E6" s="327">
        <f>'D - raw data'!F46</f>
        <v>5</v>
      </c>
      <c r="F6" s="327">
        <f>'D - raw data'!F80</f>
        <v>11</v>
      </c>
    </row>
    <row r="7" spans="1:6" ht="12.75">
      <c r="A7" s="301">
        <f>'D - raw data'!A8</f>
        <v>24</v>
      </c>
      <c r="B7" s="325" t="str">
        <f>'D - raw data'!B8</f>
        <v>John Davine</v>
      </c>
      <c r="C7" s="326" t="str">
        <f>'D - raw data'!C8</f>
        <v>Warragul</v>
      </c>
      <c r="D7" s="327">
        <f>'D - raw data'!T8</f>
        <v>40</v>
      </c>
      <c r="E7" s="327">
        <f>'D - raw data'!F42</f>
        <v>7</v>
      </c>
      <c r="F7" s="327">
        <f>'D - raw data'!F76</f>
        <v>7</v>
      </c>
    </row>
    <row r="8" spans="1:6" ht="12.75">
      <c r="A8" s="301">
        <f>'D - raw data'!A10</f>
        <v>26</v>
      </c>
      <c r="B8" s="325" t="str">
        <f>'D - raw data'!B10</f>
        <v>Paul Kennedy</v>
      </c>
      <c r="C8" s="326" t="str">
        <f>'D - raw data'!C10</f>
        <v>Warragul</v>
      </c>
      <c r="D8" s="327">
        <f>'D - raw data'!T10</f>
        <v>32</v>
      </c>
      <c r="E8" s="327">
        <f>'D - raw data'!F44</f>
        <v>3</v>
      </c>
      <c r="F8" s="327">
        <f>'D - raw data'!F78</f>
        <v>5</v>
      </c>
    </row>
    <row r="9" spans="1:6" ht="12.75">
      <c r="A9" s="301">
        <f>'D - raw data'!A6</f>
        <v>22</v>
      </c>
      <c r="B9" s="325" t="str">
        <f>'D - raw data'!B6</f>
        <v>Gerry Entwisle</v>
      </c>
      <c r="C9" s="326" t="str">
        <f>'D - raw data'!C6</f>
        <v>Leongatha</v>
      </c>
      <c r="D9" s="327">
        <f>'D - raw data'!T6</f>
        <v>32</v>
      </c>
      <c r="E9" s="327">
        <f>'D - raw data'!F40</f>
        <v>1</v>
      </c>
      <c r="F9" s="327">
        <f>'D - raw data'!F74</f>
        <v>5</v>
      </c>
    </row>
    <row r="10" spans="1:6" ht="12.75">
      <c r="A10" s="301">
        <f>'D - raw data'!A23</f>
        <v>30</v>
      </c>
      <c r="B10" s="325" t="str">
        <f>'D - raw data'!B23</f>
        <v>Alec mates</v>
      </c>
      <c r="C10" s="326" t="str">
        <f>'D - raw data'!C23</f>
        <v>Wellington</v>
      </c>
      <c r="D10" s="327">
        <f>'D - raw data'!T23</f>
        <v>33</v>
      </c>
      <c r="E10" s="327">
        <f>'D - raw data'!F57</f>
        <v>0</v>
      </c>
      <c r="F10" s="327">
        <f>'D - raw data'!F91</f>
        <v>3</v>
      </c>
    </row>
    <row r="11" spans="1:6" ht="12.75">
      <c r="A11" s="301">
        <f>'D - raw data'!A11</f>
        <v>27</v>
      </c>
      <c r="B11" s="325" t="str">
        <f>'D - raw data'!B11</f>
        <v>Colin Manintveld</v>
      </c>
      <c r="C11" s="326" t="str">
        <f>'D - raw data'!C11</f>
        <v>Warragul</v>
      </c>
      <c r="D11" s="327">
        <f>'D - raw data'!T11</f>
        <v>19</v>
      </c>
      <c r="E11" s="327">
        <f>'D - raw data'!F45</f>
        <v>0</v>
      </c>
      <c r="F11" s="327">
        <f>'D - raw data'!F79</f>
        <v>3</v>
      </c>
    </row>
    <row r="12" spans="1:6" ht="12.75">
      <c r="A12" s="301">
        <f>'D - raw data'!A4</f>
        <v>20</v>
      </c>
      <c r="B12" s="325" t="str">
        <f>'D - raw data'!B4</f>
        <v>James Brownlie</v>
      </c>
      <c r="C12" s="326" t="str">
        <f>'D - raw data'!C4</f>
        <v>Bairnsdale</v>
      </c>
      <c r="D12" s="327">
        <f>'D - raw data'!T4</f>
        <v>35</v>
      </c>
      <c r="E12" s="327">
        <f>'D - raw data'!F38</f>
        <v>0</v>
      </c>
      <c r="F12" s="327">
        <f>'D - raw data'!F72</f>
        <v>1</v>
      </c>
    </row>
    <row r="13" spans="1:6" ht="12.75">
      <c r="A13" s="301">
        <f>'D - raw data'!A9</f>
        <v>25</v>
      </c>
      <c r="B13" s="325" t="str">
        <f>'D - raw data'!B9</f>
        <v>Andrew Gordon</v>
      </c>
      <c r="C13" s="326" t="str">
        <f>'D - raw data'!C9</f>
        <v>Warragul</v>
      </c>
      <c r="D13" s="327">
        <f>'D - raw data'!T9</f>
        <v>36</v>
      </c>
      <c r="E13" s="327">
        <f>'D - raw data'!F43</f>
        <v>0</v>
      </c>
      <c r="F13" s="327">
        <f>'D - raw data'!F77</f>
        <v>0</v>
      </c>
    </row>
    <row r="14" spans="1:6" ht="12.75">
      <c r="A14" s="301">
        <f>'D - raw data'!A13</f>
        <v>29</v>
      </c>
      <c r="B14" s="325" t="str">
        <f>'D - raw data'!B13</f>
        <v>Norm Gray</v>
      </c>
      <c r="C14" s="326" t="str">
        <f>'D - raw data'!C13</f>
        <v>Wellington</v>
      </c>
      <c r="D14" s="327">
        <f>'D - raw data'!T13</f>
        <v>16</v>
      </c>
      <c r="E14" s="327">
        <f>'D - raw data'!F47</f>
        <v>0</v>
      </c>
      <c r="F14" s="327">
        <f>'D - raw data'!F81</f>
        <v>0</v>
      </c>
    </row>
    <row r="15" spans="1:6" ht="13.5" thickBot="1">
      <c r="A15" s="306">
        <f>'D - raw data'!A5</f>
        <v>21</v>
      </c>
      <c r="B15" s="331" t="str">
        <f>'D - raw data'!B5</f>
        <v>Ross Wembridge</v>
      </c>
      <c r="C15" s="329" t="str">
        <f>'D - raw data'!C5</f>
        <v>Bairnsdale</v>
      </c>
      <c r="D15" s="330">
        <f>'D - raw data'!T5</f>
        <v>8</v>
      </c>
      <c r="E15" s="330">
        <f>'D - raw data'!F39</f>
        <v>0</v>
      </c>
      <c r="F15" s="330">
        <f>'D - raw data'!F73</f>
        <v>0</v>
      </c>
    </row>
    <row r="16" spans="1:4" ht="12.75">
      <c r="A16" s="311"/>
      <c r="B16" s="146"/>
      <c r="C16" s="146"/>
      <c r="D16" s="311"/>
    </row>
    <row r="17" ht="13.5" thickBot="1">
      <c r="A17" s="288" t="s">
        <v>65</v>
      </c>
    </row>
    <row r="18" spans="1:2" ht="12.75">
      <c r="A18" s="312" t="s">
        <v>189</v>
      </c>
      <c r="B18" s="313" t="str">
        <f>'D - raw data'!B111</f>
        <v>Andrew Gordon</v>
      </c>
    </row>
    <row r="19" spans="1:2" ht="12.75">
      <c r="A19" s="314" t="s">
        <v>190</v>
      </c>
      <c r="B19" s="315" t="str">
        <f>'D - raw data'!B112</f>
        <v>Paul Kennedy</v>
      </c>
    </row>
    <row r="20" spans="1:2" ht="13.5" thickBot="1">
      <c r="A20" s="147" t="s">
        <v>191</v>
      </c>
      <c r="B20" s="316" t="str">
        <f>'D - raw data'!B125</f>
        <v>Alec Mates</v>
      </c>
    </row>
    <row r="22" ht="13.5" thickBot="1">
      <c r="A22" s="288" t="s">
        <v>66</v>
      </c>
    </row>
    <row r="23" spans="1:2" ht="12.75">
      <c r="A23" s="312" t="s">
        <v>189</v>
      </c>
      <c r="B23" s="313" t="str">
        <f>'D - raw data'!B114</f>
        <v>Clint Wilson</v>
      </c>
    </row>
    <row r="24" spans="1:2" ht="12.75">
      <c r="A24" s="314" t="s">
        <v>190</v>
      </c>
      <c r="B24" s="315" t="str">
        <f>'D - raw data'!B111</f>
        <v>Andrew Gordon</v>
      </c>
    </row>
    <row r="25" spans="1:2" ht="13.5" thickBot="1">
      <c r="A25" s="147" t="s">
        <v>191</v>
      </c>
      <c r="B25" s="316" t="str">
        <f>'D - raw data'!B109</f>
        <v>Liam McCall</v>
      </c>
    </row>
    <row r="27" ht="13.5" thickBot="1">
      <c r="A27" s="288" t="s">
        <v>67</v>
      </c>
    </row>
    <row r="28" spans="1:2" ht="12.75">
      <c r="A28" s="312" t="s">
        <v>189</v>
      </c>
      <c r="B28" s="313" t="str">
        <f>'D - raw data'!B108</f>
        <v>Gerry Entwisle</v>
      </c>
    </row>
    <row r="29" spans="1:2" ht="12.75">
      <c r="A29" s="314" t="s">
        <v>190</v>
      </c>
      <c r="B29" s="315" t="str">
        <f>'D - raw data'!B109</f>
        <v>Liam McCall</v>
      </c>
    </row>
    <row r="30" spans="1:2" ht="13.5" thickBot="1">
      <c r="A30" s="147" t="s">
        <v>191</v>
      </c>
      <c r="B30" s="316" t="str">
        <f>'D - raw data'!B114</f>
        <v>Clint Wilson</v>
      </c>
    </row>
    <row r="32" ht="13.5" thickBot="1">
      <c r="A32" s="288" t="s">
        <v>68</v>
      </c>
    </row>
    <row r="33" spans="1:2" ht="12.75">
      <c r="A33" s="312" t="s">
        <v>189</v>
      </c>
      <c r="B33" s="313" t="str">
        <f>'D - raw data'!B114</f>
        <v>Clint Wilson</v>
      </c>
    </row>
    <row r="34" spans="1:2" ht="12.75">
      <c r="A34" s="314" t="s">
        <v>190</v>
      </c>
      <c r="B34" s="315" t="str">
        <f>'D - raw data'!B125</f>
        <v>Alec Mates</v>
      </c>
    </row>
    <row r="35" spans="1:2" ht="13.5" thickBot="1">
      <c r="A35" s="147" t="s">
        <v>191</v>
      </c>
      <c r="B35" s="316" t="str">
        <f>'D - raw data'!B106</f>
        <v>James Brownlie</v>
      </c>
    </row>
  </sheetData>
  <sheetProtection/>
  <autoFilter ref="A4:F15">
    <sortState ref="A5:F35">
      <sortCondition descending="1" sortBy="value" ref="D5:D35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49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8.8515625" style="32" bestFit="1" customWidth="1"/>
    <col min="2" max="2" width="19.8515625" style="37" bestFit="1" customWidth="1"/>
    <col min="3" max="3" width="11.421875" style="37" bestFit="1" customWidth="1"/>
    <col min="4" max="4" width="21.140625" style="37" bestFit="1" customWidth="1"/>
    <col min="5" max="7" width="15.7109375" style="37" bestFit="1" customWidth="1"/>
    <col min="8" max="8" width="12.28125" style="37" bestFit="1" customWidth="1"/>
    <col min="9" max="9" width="15.7109375" style="37" bestFit="1" customWidth="1"/>
    <col min="10" max="10" width="22.8515625" style="37" customWidth="1"/>
    <col min="11" max="11" width="13.57421875" style="37" bestFit="1" customWidth="1"/>
    <col min="12" max="12" width="13.57421875" style="37" customWidth="1"/>
    <col min="13" max="13" width="15.7109375" style="37" customWidth="1"/>
    <col min="14" max="14" width="15.7109375" style="37" bestFit="1" customWidth="1"/>
    <col min="15" max="15" width="14.140625" style="37" bestFit="1" customWidth="1"/>
    <col min="16" max="16" width="11.421875" style="37" bestFit="1" customWidth="1"/>
    <col min="17" max="17" width="13.57421875" style="37" bestFit="1" customWidth="1"/>
    <col min="18" max="18" width="12.28125" style="37" bestFit="1" customWidth="1"/>
    <col min="19" max="19" width="12.57421875" style="37" bestFit="1" customWidth="1"/>
    <col min="20" max="20" width="11.421875" style="37" bestFit="1" customWidth="1"/>
    <col min="21" max="21" width="13.57421875" style="37" bestFit="1" customWidth="1"/>
    <col min="22" max="22" width="9.8515625" style="37" bestFit="1" customWidth="1"/>
    <col min="23" max="16384" width="9.140625" style="37" customWidth="1"/>
  </cols>
  <sheetData>
    <row r="1" ht="12.75"/>
    <row r="2" ht="13.5" thickBot="1">
      <c r="A2" s="31" t="s">
        <v>99</v>
      </c>
    </row>
    <row r="3" spans="4:7" s="9" customFormat="1" ht="13.5" thickBot="1">
      <c r="D3" s="148" t="s">
        <v>65</v>
      </c>
      <c r="E3" s="149" t="s">
        <v>66</v>
      </c>
      <c r="F3" s="148" t="s">
        <v>67</v>
      </c>
      <c r="G3" s="191" t="s">
        <v>68</v>
      </c>
    </row>
    <row r="4" spans="1:8" s="18" customFormat="1" ht="13.5" thickBot="1">
      <c r="A4" s="28" t="s">
        <v>5</v>
      </c>
      <c r="B4" s="33" t="s">
        <v>0</v>
      </c>
      <c r="C4" s="34" t="s">
        <v>1</v>
      </c>
      <c r="D4" s="28" t="str">
        <f>F107</f>
        <v>Adjusted Time</v>
      </c>
      <c r="E4" s="35" t="s">
        <v>200</v>
      </c>
      <c r="F4" s="28" t="str">
        <f>J107</f>
        <v>Adjusted Time</v>
      </c>
      <c r="G4" s="25" t="str">
        <f>N107</f>
        <v>Adjusted Time</v>
      </c>
      <c r="H4" s="195" t="s">
        <v>187</v>
      </c>
    </row>
    <row r="5" spans="1:8" ht="12.75">
      <c r="A5" s="137">
        <v>1</v>
      </c>
      <c r="B5" s="140" t="s">
        <v>59</v>
      </c>
      <c r="C5" s="141" t="s">
        <v>3</v>
      </c>
      <c r="D5" s="184">
        <f>F108</f>
        <v>0.09881944444444443</v>
      </c>
      <c r="E5" s="184">
        <f>'TT Times'!K6</f>
        <v>0.007662037037037137</v>
      </c>
      <c r="F5" s="185">
        <f>J108</f>
        <v>0.09446759259259259</v>
      </c>
      <c r="G5" s="192">
        <f>N108</f>
        <v>0.1007175925925926</v>
      </c>
      <c r="H5" s="196">
        <f>SUM(D5:G5)</f>
        <v>0.30166666666666675</v>
      </c>
    </row>
    <row r="6" spans="1:10" ht="12.75">
      <c r="A6" s="138">
        <v>2</v>
      </c>
      <c r="B6" s="142" t="s">
        <v>6</v>
      </c>
      <c r="C6" s="143" t="s">
        <v>4</v>
      </c>
      <c r="D6" s="182">
        <f aca="true" t="shared" si="0" ref="D6:D33">F109</f>
        <v>0.10353009259259259</v>
      </c>
      <c r="E6" s="182">
        <f>'TT Times'!K7</f>
        <v>0.007974537037037106</v>
      </c>
      <c r="F6" s="183">
        <f aca="true" t="shared" si="1" ref="F6:F34">J109</f>
        <v>0.09597222222222222</v>
      </c>
      <c r="G6" s="193">
        <f aca="true" t="shared" si="2" ref="G6:G34">N109</f>
        <v>0.10085648148148149</v>
      </c>
      <c r="H6" s="197">
        <f aca="true" t="shared" si="3" ref="H6:H34">SUM(D6:G6)</f>
        <v>0.30833333333333346</v>
      </c>
      <c r="J6" s="37" t="s">
        <v>199</v>
      </c>
    </row>
    <row r="7" spans="1:8" ht="12.75">
      <c r="A7" s="138">
        <v>3</v>
      </c>
      <c r="B7" s="142" t="s">
        <v>7</v>
      </c>
      <c r="C7" s="143" t="s">
        <v>4</v>
      </c>
      <c r="D7" s="182">
        <f t="shared" si="0"/>
        <v>0.1034375</v>
      </c>
      <c r="E7" s="182">
        <f>'TT Times'!K8</f>
        <v>0.00826388888888887</v>
      </c>
      <c r="F7" s="183">
        <f t="shared" si="1"/>
        <v>0.09875</v>
      </c>
      <c r="G7" s="193">
        <f t="shared" si="2"/>
        <v>0.10083333333333333</v>
      </c>
      <c r="H7" s="197">
        <f t="shared" si="3"/>
        <v>0.3112847222222222</v>
      </c>
    </row>
    <row r="8" spans="1:8" ht="12.75">
      <c r="A8" s="138">
        <v>4</v>
      </c>
      <c r="B8" s="142" t="s">
        <v>8</v>
      </c>
      <c r="C8" s="143" t="s">
        <v>4</v>
      </c>
      <c r="D8" s="182">
        <f t="shared" si="0"/>
        <v>0.10355324074074074</v>
      </c>
      <c r="E8" s="182">
        <f>'TT Times'!K9</f>
        <v>0.008298611111111125</v>
      </c>
      <c r="F8" s="183">
        <f t="shared" si="1"/>
        <v>0.09891203703703703</v>
      </c>
      <c r="G8" s="193">
        <f t="shared" si="2"/>
        <v>0.10099537037037037</v>
      </c>
      <c r="H8" s="197">
        <f t="shared" si="3"/>
        <v>0.3117592592592593</v>
      </c>
    </row>
    <row r="9" spans="1:8" ht="12.75">
      <c r="A9" s="138">
        <v>5</v>
      </c>
      <c r="B9" s="142" t="s">
        <v>9</v>
      </c>
      <c r="C9" s="143" t="s">
        <v>4</v>
      </c>
      <c r="D9" s="182">
        <f t="shared" si="0"/>
        <v>0.10355324074074074</v>
      </c>
      <c r="E9" s="182">
        <f>'TT Times'!K10</f>
        <v>0.008321759259259313</v>
      </c>
      <c r="F9" s="183">
        <f t="shared" si="1"/>
        <v>0.09885416666666666</v>
      </c>
      <c r="G9" s="193">
        <f t="shared" si="2"/>
        <v>0.10099537037037037</v>
      </c>
      <c r="H9" s="197">
        <f t="shared" si="3"/>
        <v>0.31172453703703706</v>
      </c>
    </row>
    <row r="10" spans="1:8" ht="12.75">
      <c r="A10" s="138">
        <v>6</v>
      </c>
      <c r="B10" s="142" t="s">
        <v>10</v>
      </c>
      <c r="C10" s="143" t="s">
        <v>4</v>
      </c>
      <c r="D10" s="182">
        <f t="shared" si="0"/>
        <v>0.10355324074074074</v>
      </c>
      <c r="E10" s="182">
        <f>'TT Times'!K11</f>
        <v>0.008622685185185226</v>
      </c>
      <c r="F10" s="183">
        <f t="shared" si="1"/>
        <v>0.09887731481481482</v>
      </c>
      <c r="G10" s="193">
        <f t="shared" si="2"/>
        <v>0.1009837962962963</v>
      </c>
      <c r="H10" s="197">
        <f t="shared" si="3"/>
        <v>0.31203703703703706</v>
      </c>
    </row>
    <row r="11" spans="1:8" ht="12.75">
      <c r="A11" s="138">
        <v>7</v>
      </c>
      <c r="B11" s="142" t="s">
        <v>11</v>
      </c>
      <c r="C11" s="143" t="s">
        <v>4</v>
      </c>
      <c r="D11" s="182">
        <f t="shared" si="0"/>
        <v>0.09894675925925925</v>
      </c>
      <c r="E11" s="182">
        <f>'TT Times'!K12</f>
        <v>0.008969907407407482</v>
      </c>
      <c r="F11" s="183">
        <f t="shared" si="1"/>
        <v>0.095625</v>
      </c>
      <c r="G11" s="193">
        <f t="shared" si="2"/>
        <v>0.10087962962962964</v>
      </c>
      <c r="H11" s="197">
        <f t="shared" si="3"/>
        <v>0.3044212962962964</v>
      </c>
    </row>
    <row r="12" spans="1:8" ht="12.75">
      <c r="A12" s="219">
        <v>8</v>
      </c>
      <c r="B12" s="220" t="s">
        <v>12</v>
      </c>
      <c r="C12" s="221" t="s">
        <v>4</v>
      </c>
      <c r="D12" s="222">
        <f t="shared" si="0"/>
        <v>0.10351851851851851</v>
      </c>
      <c r="E12" s="222">
        <f>'TT Times'!K13</f>
        <v>0.009097222222222211</v>
      </c>
      <c r="F12" s="223">
        <f t="shared" si="1"/>
        <v>0</v>
      </c>
      <c r="G12" s="224">
        <f t="shared" si="2"/>
        <v>0</v>
      </c>
      <c r="H12" s="218">
        <v>999999999</v>
      </c>
    </row>
    <row r="13" spans="1:8" ht="12.75">
      <c r="A13" s="138">
        <v>9</v>
      </c>
      <c r="B13" s="142" t="s">
        <v>13</v>
      </c>
      <c r="C13" s="143" t="s">
        <v>4</v>
      </c>
      <c r="D13" s="182">
        <f t="shared" si="0"/>
        <v>0.10355324074074074</v>
      </c>
      <c r="E13" s="182">
        <f>'TT Times'!K14</f>
        <v>0.009143518518518516</v>
      </c>
      <c r="F13" s="183">
        <f t="shared" si="1"/>
        <v>0.09891203703703703</v>
      </c>
      <c r="G13" s="193">
        <f t="shared" si="2"/>
        <v>0.10094907407407408</v>
      </c>
      <c r="H13" s="197">
        <f t="shared" si="3"/>
        <v>0.3125578703703704</v>
      </c>
    </row>
    <row r="14" spans="1:8" ht="12.75">
      <c r="A14" s="138">
        <v>10</v>
      </c>
      <c r="B14" s="142" t="s">
        <v>14</v>
      </c>
      <c r="C14" s="143" t="s">
        <v>4</v>
      </c>
      <c r="D14" s="182">
        <f t="shared" si="0"/>
        <v>0.10355324074074074</v>
      </c>
      <c r="E14" s="182">
        <f>'TT Times'!K15</f>
        <v>0.009293981481481507</v>
      </c>
      <c r="F14" s="183">
        <f t="shared" si="1"/>
        <v>0.09596064814814816</v>
      </c>
      <c r="G14" s="193">
        <f t="shared" si="2"/>
        <v>0.10099537037037037</v>
      </c>
      <c r="H14" s="197">
        <f t="shared" si="3"/>
        <v>0.3098032407407408</v>
      </c>
    </row>
    <row r="15" spans="1:8" ht="12.75">
      <c r="A15" s="138">
        <v>11</v>
      </c>
      <c r="B15" s="142" t="s">
        <v>15</v>
      </c>
      <c r="C15" s="143" t="s">
        <v>3</v>
      </c>
      <c r="D15" s="182">
        <f t="shared" si="0"/>
        <v>0.10344907407407407</v>
      </c>
      <c r="E15" s="182">
        <f>'TT Times'!K16</f>
        <v>0.009930555555555585</v>
      </c>
      <c r="F15" s="183">
        <f t="shared" si="1"/>
        <v>0.09540509259259258</v>
      </c>
      <c r="G15" s="193">
        <f t="shared" si="2"/>
        <v>0.10087962962962964</v>
      </c>
      <c r="H15" s="197">
        <f t="shared" si="3"/>
        <v>0.30966435185185187</v>
      </c>
    </row>
    <row r="16" spans="1:8" ht="12.75">
      <c r="A16" s="138">
        <v>12</v>
      </c>
      <c r="B16" s="142" t="s">
        <v>154</v>
      </c>
      <c r="C16" s="143" t="s">
        <v>1</v>
      </c>
      <c r="D16" s="182">
        <f t="shared" si="0"/>
        <v>0</v>
      </c>
      <c r="E16" s="182">
        <f>'ITT Start Order &amp; Calcs'!G113</f>
        <v>-0.0374999999999998</v>
      </c>
      <c r="F16" s="183">
        <f t="shared" si="1"/>
        <v>0</v>
      </c>
      <c r="G16" s="193">
        <f t="shared" si="2"/>
        <v>0</v>
      </c>
      <c r="H16" s="197">
        <f t="shared" si="3"/>
        <v>-0.0374999999999998</v>
      </c>
    </row>
    <row r="17" spans="1:8" ht="12.75">
      <c r="A17" s="138">
        <v>13</v>
      </c>
      <c r="B17" s="142" t="s">
        <v>155</v>
      </c>
      <c r="C17" s="143" t="s">
        <v>1</v>
      </c>
      <c r="D17" s="182">
        <f t="shared" si="0"/>
        <v>0</v>
      </c>
      <c r="E17" s="182">
        <f>'ITT Start Order &amp; Calcs'!G112</f>
        <v>-0.0371527777777776</v>
      </c>
      <c r="F17" s="183">
        <f t="shared" si="1"/>
        <v>0</v>
      </c>
      <c r="G17" s="193">
        <f t="shared" si="2"/>
        <v>0</v>
      </c>
      <c r="H17" s="197">
        <f t="shared" si="3"/>
        <v>-0.0371527777777776</v>
      </c>
    </row>
    <row r="18" spans="1:8" ht="12.75">
      <c r="A18" s="138">
        <v>14</v>
      </c>
      <c r="B18" s="142" t="s">
        <v>156</v>
      </c>
      <c r="C18" s="143" t="s">
        <v>1</v>
      </c>
      <c r="D18" s="182">
        <f t="shared" si="0"/>
        <v>0</v>
      </c>
      <c r="E18" s="182">
        <f>'ITT Start Order &amp; Calcs'!G111</f>
        <v>-0.0368055555555554</v>
      </c>
      <c r="F18" s="183">
        <f t="shared" si="1"/>
        <v>0</v>
      </c>
      <c r="G18" s="193">
        <f t="shared" si="2"/>
        <v>0</v>
      </c>
      <c r="H18" s="197">
        <f t="shared" si="3"/>
        <v>-0.0368055555555554</v>
      </c>
    </row>
    <row r="19" spans="1:8" ht="12.75">
      <c r="A19" s="138">
        <v>15</v>
      </c>
      <c r="B19" s="142" t="s">
        <v>157</v>
      </c>
      <c r="C19" s="143" t="s">
        <v>1</v>
      </c>
      <c r="D19" s="182">
        <f t="shared" si="0"/>
        <v>0</v>
      </c>
      <c r="E19" s="182">
        <f>'ITT Start Order &amp; Calcs'!G109</f>
        <v>-0.0361111111111109</v>
      </c>
      <c r="F19" s="183">
        <f t="shared" si="1"/>
        <v>0</v>
      </c>
      <c r="G19" s="193">
        <f t="shared" si="2"/>
        <v>0</v>
      </c>
      <c r="H19" s="197">
        <f t="shared" si="3"/>
        <v>-0.0361111111111109</v>
      </c>
    </row>
    <row r="20" spans="1:8" ht="12.75">
      <c r="A20" s="138">
        <v>16</v>
      </c>
      <c r="B20" s="142" t="s">
        <v>158</v>
      </c>
      <c r="C20" s="143" t="s">
        <v>1</v>
      </c>
      <c r="D20" s="182">
        <f t="shared" si="0"/>
        <v>0</v>
      </c>
      <c r="E20" s="182">
        <f>'ITT Start Order &amp; Calcs'!G109</f>
        <v>-0.0361111111111109</v>
      </c>
      <c r="F20" s="183">
        <f t="shared" si="1"/>
        <v>0</v>
      </c>
      <c r="G20" s="193">
        <f t="shared" si="2"/>
        <v>0</v>
      </c>
      <c r="H20" s="197">
        <f t="shared" si="3"/>
        <v>-0.0361111111111109</v>
      </c>
    </row>
    <row r="21" spans="1:8" ht="12.75">
      <c r="A21" s="138">
        <v>17</v>
      </c>
      <c r="B21" s="142" t="s">
        <v>159</v>
      </c>
      <c r="C21" s="143" t="s">
        <v>1</v>
      </c>
      <c r="D21" s="182">
        <f t="shared" si="0"/>
        <v>0</v>
      </c>
      <c r="E21" s="182">
        <f>'ITT Start Order &amp; Calcs'!G108</f>
        <v>-0.0357638888888887</v>
      </c>
      <c r="F21" s="183">
        <f t="shared" si="1"/>
        <v>0</v>
      </c>
      <c r="G21" s="193">
        <f t="shared" si="2"/>
        <v>0</v>
      </c>
      <c r="H21" s="197">
        <f t="shared" si="3"/>
        <v>-0.0357638888888887</v>
      </c>
    </row>
    <row r="22" spans="1:8" ht="12.75">
      <c r="A22" s="138">
        <v>18</v>
      </c>
      <c r="B22" s="142" t="s">
        <v>160</v>
      </c>
      <c r="C22" s="143" t="s">
        <v>1</v>
      </c>
      <c r="D22" s="182">
        <f t="shared" si="0"/>
        <v>0</v>
      </c>
      <c r="E22" s="182">
        <f>'ITT Start Order &amp; Calcs'!G107</f>
        <v>-0.0354166666666665</v>
      </c>
      <c r="F22" s="183">
        <f t="shared" si="1"/>
        <v>0</v>
      </c>
      <c r="G22" s="193">
        <f t="shared" si="2"/>
        <v>0</v>
      </c>
      <c r="H22" s="197">
        <f t="shared" si="3"/>
        <v>-0.0354166666666665</v>
      </c>
    </row>
    <row r="23" spans="1:8" ht="12.75">
      <c r="A23" s="138">
        <v>19</v>
      </c>
      <c r="B23" s="142" t="s">
        <v>161</v>
      </c>
      <c r="C23" s="143" t="s">
        <v>1</v>
      </c>
      <c r="D23" s="182">
        <f t="shared" si="0"/>
        <v>0</v>
      </c>
      <c r="E23" s="182">
        <f>'ITT Start Order &amp; Calcs'!G106</f>
        <v>-0.0350694444444443</v>
      </c>
      <c r="F23" s="183">
        <f t="shared" si="1"/>
        <v>0</v>
      </c>
      <c r="G23" s="193">
        <f t="shared" si="2"/>
        <v>0</v>
      </c>
      <c r="H23" s="197">
        <f t="shared" si="3"/>
        <v>-0.0350694444444443</v>
      </c>
    </row>
    <row r="24" spans="1:8" ht="12.75">
      <c r="A24" s="138">
        <v>20</v>
      </c>
      <c r="B24" s="142" t="s">
        <v>162</v>
      </c>
      <c r="C24" s="143" t="s">
        <v>1</v>
      </c>
      <c r="D24" s="182">
        <f t="shared" si="0"/>
        <v>0</v>
      </c>
      <c r="E24" s="182">
        <f>'ITT Start Order &amp; Calcs'!G105</f>
        <v>-0.0347222222222221</v>
      </c>
      <c r="F24" s="183">
        <f t="shared" si="1"/>
        <v>0</v>
      </c>
      <c r="G24" s="193">
        <f t="shared" si="2"/>
        <v>0</v>
      </c>
      <c r="H24" s="197">
        <f t="shared" si="3"/>
        <v>-0.0347222222222221</v>
      </c>
    </row>
    <row r="25" spans="1:8" ht="12.75">
      <c r="A25" s="138">
        <v>21</v>
      </c>
      <c r="B25" s="142" t="s">
        <v>163</v>
      </c>
      <c r="C25" s="143" t="s">
        <v>1</v>
      </c>
      <c r="D25" s="182">
        <f t="shared" si="0"/>
        <v>0</v>
      </c>
      <c r="E25" s="182">
        <f>'ITT Start Order &amp; Calcs'!G104</f>
        <v>-0.0343749999999999</v>
      </c>
      <c r="F25" s="183">
        <f t="shared" si="1"/>
        <v>0</v>
      </c>
      <c r="G25" s="193">
        <f t="shared" si="2"/>
        <v>0</v>
      </c>
      <c r="H25" s="197">
        <f t="shared" si="3"/>
        <v>-0.0343749999999999</v>
      </c>
    </row>
    <row r="26" spans="1:8" ht="12.75">
      <c r="A26" s="138">
        <v>22</v>
      </c>
      <c r="B26" s="142" t="s">
        <v>164</v>
      </c>
      <c r="C26" s="143" t="s">
        <v>1</v>
      </c>
      <c r="D26" s="182">
        <f t="shared" si="0"/>
        <v>0</v>
      </c>
      <c r="E26" s="182">
        <f>'ITT Start Order &amp; Calcs'!G103</f>
        <v>-0.0340277777777776</v>
      </c>
      <c r="F26" s="183">
        <f t="shared" si="1"/>
        <v>0</v>
      </c>
      <c r="G26" s="193">
        <f t="shared" si="2"/>
        <v>0</v>
      </c>
      <c r="H26" s="197">
        <f t="shared" si="3"/>
        <v>-0.0340277777777776</v>
      </c>
    </row>
    <row r="27" spans="1:8" ht="12.75">
      <c r="A27" s="138">
        <v>23</v>
      </c>
      <c r="B27" s="142" t="s">
        <v>165</v>
      </c>
      <c r="C27" s="143" t="s">
        <v>110</v>
      </c>
      <c r="D27" s="182">
        <f t="shared" si="0"/>
        <v>0</v>
      </c>
      <c r="E27" s="182">
        <f>'ITT Start Order &amp; Calcs'!G102</f>
        <v>-0.0336805555555554</v>
      </c>
      <c r="F27" s="183">
        <f t="shared" si="1"/>
        <v>0</v>
      </c>
      <c r="G27" s="193">
        <f t="shared" si="2"/>
        <v>0</v>
      </c>
      <c r="H27" s="197">
        <f t="shared" si="3"/>
        <v>-0.0336805555555554</v>
      </c>
    </row>
    <row r="28" spans="1:8" ht="12.75">
      <c r="A28" s="138">
        <v>24</v>
      </c>
      <c r="B28" s="142" t="s">
        <v>166</v>
      </c>
      <c r="C28" s="143" t="s">
        <v>1</v>
      </c>
      <c r="D28" s="182">
        <f t="shared" si="0"/>
        <v>0</v>
      </c>
      <c r="E28" s="182">
        <f>'ITT Start Order &amp; Calcs'!G101</f>
        <v>-0.0333333333333332</v>
      </c>
      <c r="F28" s="183">
        <f t="shared" si="1"/>
        <v>0</v>
      </c>
      <c r="G28" s="193">
        <f t="shared" si="2"/>
        <v>0</v>
      </c>
      <c r="H28" s="197">
        <f t="shared" si="3"/>
        <v>-0.0333333333333332</v>
      </c>
    </row>
    <row r="29" spans="1:8" ht="12.75">
      <c r="A29" s="138">
        <v>25</v>
      </c>
      <c r="B29" s="142" t="s">
        <v>167</v>
      </c>
      <c r="C29" s="143" t="s">
        <v>1</v>
      </c>
      <c r="D29" s="182">
        <f t="shared" si="0"/>
        <v>0</v>
      </c>
      <c r="E29" s="182">
        <f>'ITT Start Order &amp; Calcs'!G100</f>
        <v>-0.032986111111111</v>
      </c>
      <c r="F29" s="183">
        <f t="shared" si="1"/>
        <v>0</v>
      </c>
      <c r="G29" s="193">
        <f t="shared" si="2"/>
        <v>0</v>
      </c>
      <c r="H29" s="197">
        <f t="shared" si="3"/>
        <v>-0.032986111111111</v>
      </c>
    </row>
    <row r="30" spans="1:8" ht="12.75">
      <c r="A30" s="138">
        <v>26</v>
      </c>
      <c r="B30" s="142" t="s">
        <v>168</v>
      </c>
      <c r="C30" s="143" t="s">
        <v>1</v>
      </c>
      <c r="D30" s="182">
        <f t="shared" si="0"/>
        <v>0</v>
      </c>
      <c r="E30" s="182">
        <f>'ITT Start Order &amp; Calcs'!G99</f>
        <v>-0.0326388888888888</v>
      </c>
      <c r="F30" s="183">
        <f t="shared" si="1"/>
        <v>0</v>
      </c>
      <c r="G30" s="193">
        <f t="shared" si="2"/>
        <v>0</v>
      </c>
      <c r="H30" s="197">
        <f t="shared" si="3"/>
        <v>-0.0326388888888888</v>
      </c>
    </row>
    <row r="31" spans="1:8" ht="12.75">
      <c r="A31" s="138">
        <v>27</v>
      </c>
      <c r="B31" s="142" t="s">
        <v>169</v>
      </c>
      <c r="C31" s="143" t="s">
        <v>1</v>
      </c>
      <c r="D31" s="182">
        <f t="shared" si="0"/>
        <v>0</v>
      </c>
      <c r="E31" s="182">
        <f>'ITT Start Order &amp; Calcs'!G98</f>
        <v>-0.0322916666666665</v>
      </c>
      <c r="F31" s="183">
        <f t="shared" si="1"/>
        <v>0</v>
      </c>
      <c r="G31" s="193">
        <f t="shared" si="2"/>
        <v>0</v>
      </c>
      <c r="H31" s="197">
        <f t="shared" si="3"/>
        <v>-0.0322916666666665</v>
      </c>
    </row>
    <row r="32" spans="1:8" ht="12.75">
      <c r="A32" s="138">
        <v>28</v>
      </c>
      <c r="B32" s="142" t="s">
        <v>170</v>
      </c>
      <c r="C32" s="143" t="s">
        <v>1</v>
      </c>
      <c r="D32" s="182">
        <f t="shared" si="0"/>
        <v>0</v>
      </c>
      <c r="E32" s="182">
        <f>'ITT Start Order &amp; Calcs'!G97</f>
        <v>-0.0319444444444443</v>
      </c>
      <c r="F32" s="183">
        <f t="shared" si="1"/>
        <v>0</v>
      </c>
      <c r="G32" s="193">
        <f t="shared" si="2"/>
        <v>0</v>
      </c>
      <c r="H32" s="197">
        <f t="shared" si="3"/>
        <v>-0.0319444444444443</v>
      </c>
    </row>
    <row r="33" spans="1:8" ht="12.75">
      <c r="A33" s="138">
        <v>29</v>
      </c>
      <c r="B33" s="142" t="s">
        <v>171</v>
      </c>
      <c r="C33" s="143" t="s">
        <v>1</v>
      </c>
      <c r="D33" s="182">
        <f t="shared" si="0"/>
        <v>0</v>
      </c>
      <c r="E33" s="182">
        <f>'ITT Start Order &amp; Calcs'!G96</f>
        <v>-0.0315972222222221</v>
      </c>
      <c r="F33" s="183">
        <f t="shared" si="1"/>
        <v>0</v>
      </c>
      <c r="G33" s="193">
        <f t="shared" si="2"/>
        <v>0</v>
      </c>
      <c r="H33" s="197">
        <f t="shared" si="3"/>
        <v>-0.0315972222222221</v>
      </c>
    </row>
    <row r="34" spans="1:8" ht="13.5" thickBot="1">
      <c r="A34" s="139">
        <v>30</v>
      </c>
      <c r="B34" s="144" t="s">
        <v>172</v>
      </c>
      <c r="C34" s="145" t="s">
        <v>1</v>
      </c>
      <c r="D34" s="188">
        <f>$E137</f>
        <v>0</v>
      </c>
      <c r="E34" s="188">
        <f>'ITT Start Order &amp; Calcs'!G95</f>
        <v>-0.0312499999999999</v>
      </c>
      <c r="F34" s="189">
        <f t="shared" si="1"/>
        <v>0</v>
      </c>
      <c r="G34" s="194">
        <f t="shared" si="2"/>
        <v>0</v>
      </c>
      <c r="H34" s="198">
        <f t="shared" si="3"/>
        <v>-0.0312499999999999</v>
      </c>
    </row>
    <row r="35" spans="10:13" ht="12.75">
      <c r="J35" s="70"/>
      <c r="K35" s="70"/>
      <c r="L35" s="70"/>
      <c r="M35" s="70"/>
    </row>
    <row r="36" s="72" customFormat="1" ht="12.75">
      <c r="A36" s="71"/>
    </row>
    <row r="37" ht="13.5" thickBot="1">
      <c r="A37" s="31" t="s">
        <v>193</v>
      </c>
    </row>
    <row r="38" spans="1:7" s="9" customFormat="1" ht="13.5" thickBot="1">
      <c r="A38" s="18"/>
      <c r="C38" s="201" t="s">
        <v>65</v>
      </c>
      <c r="D38" s="202" t="s">
        <v>67</v>
      </c>
      <c r="E38" s="203" t="s">
        <v>68</v>
      </c>
      <c r="F38" s="91" t="s">
        <v>101</v>
      </c>
      <c r="G38" s="208" t="s">
        <v>198</v>
      </c>
    </row>
    <row r="39" spans="1:6" ht="12.75">
      <c r="A39" s="137">
        <f aca="true" t="shared" si="4" ref="A39:B55">A5</f>
        <v>1</v>
      </c>
      <c r="B39" s="159" t="str">
        <f t="shared" si="4"/>
        <v>Brenton Jones</v>
      </c>
      <c r="C39" s="200">
        <v>0.00011574074074074073</v>
      </c>
      <c r="D39" s="204">
        <v>0.00010416666666666667</v>
      </c>
      <c r="E39" s="207">
        <v>4.6296296296296294E-05</v>
      </c>
      <c r="F39" s="196">
        <f aca="true" t="shared" si="5" ref="F39:F57">SUM(C39:E39)</f>
        <v>0.0002662037037037037</v>
      </c>
    </row>
    <row r="40" spans="1:6" ht="12.75">
      <c r="A40" s="138">
        <f t="shared" si="4"/>
        <v>2</v>
      </c>
      <c r="B40" s="160" t="str">
        <f t="shared" si="4"/>
        <v>Samuel Beveridge</v>
      </c>
      <c r="C40" s="156"/>
      <c r="D40" s="150"/>
      <c r="E40" s="206">
        <v>5.7870370370370366E-05</v>
      </c>
      <c r="F40" s="197">
        <f t="shared" si="5"/>
        <v>5.7870370370370366E-05</v>
      </c>
    </row>
    <row r="41" spans="1:6" ht="12.75">
      <c r="A41" s="138">
        <f t="shared" si="4"/>
        <v>3</v>
      </c>
      <c r="B41" s="160" t="str">
        <f t="shared" si="4"/>
        <v>Daniel Gaffa</v>
      </c>
      <c r="C41" s="199">
        <v>2.3148148148148147E-05</v>
      </c>
      <c r="D41" s="205">
        <v>0.0001273148148148148</v>
      </c>
      <c r="E41" s="206">
        <v>5.7870370370370366E-05</v>
      </c>
      <c r="F41" s="197">
        <f t="shared" si="5"/>
        <v>0.00020833333333333332</v>
      </c>
    </row>
    <row r="42" spans="1:6" ht="12.75">
      <c r="A42" s="138">
        <f t="shared" si="4"/>
        <v>4</v>
      </c>
      <c r="B42" s="160" t="str">
        <f t="shared" si="4"/>
        <v>Jason Strickland</v>
      </c>
      <c r="C42" s="156"/>
      <c r="D42" s="150"/>
      <c r="E42" s="151"/>
      <c r="F42" s="197">
        <f t="shared" si="5"/>
        <v>0</v>
      </c>
    </row>
    <row r="43" spans="1:6" ht="12.75">
      <c r="A43" s="138">
        <f t="shared" si="4"/>
        <v>5</v>
      </c>
      <c r="B43" s="160" t="str">
        <f t="shared" si="4"/>
        <v>James Timmer-Arends</v>
      </c>
      <c r="C43" s="156"/>
      <c r="D43" s="205">
        <v>5.7870370370370366E-05</v>
      </c>
      <c r="E43" s="151"/>
      <c r="F43" s="197">
        <f t="shared" si="5"/>
        <v>5.7870370370370366E-05</v>
      </c>
    </row>
    <row r="44" spans="1:6" ht="12.75">
      <c r="A44" s="138">
        <f t="shared" si="4"/>
        <v>6</v>
      </c>
      <c r="B44" s="160" t="str">
        <f t="shared" si="4"/>
        <v>Brett Van Berkel</v>
      </c>
      <c r="C44" s="156"/>
      <c r="D44" s="150"/>
      <c r="E44" s="206">
        <v>1.1574074074074073E-05</v>
      </c>
      <c r="F44" s="197">
        <f t="shared" si="5"/>
        <v>1.1574074074074073E-05</v>
      </c>
    </row>
    <row r="45" spans="1:6" ht="12.75">
      <c r="A45" s="138">
        <f t="shared" si="4"/>
        <v>7</v>
      </c>
      <c r="B45" s="160" t="str">
        <f t="shared" si="4"/>
        <v>Stuart Smith</v>
      </c>
      <c r="C45" s="199">
        <v>6.944444444444444E-05</v>
      </c>
      <c r="D45" s="205">
        <v>1.1574074074074073E-05</v>
      </c>
      <c r="E45" s="151"/>
      <c r="F45" s="197">
        <f t="shared" si="5"/>
        <v>8.101851851851852E-05</v>
      </c>
    </row>
    <row r="46" spans="1:6" ht="12.75">
      <c r="A46" s="138">
        <f t="shared" si="4"/>
        <v>8</v>
      </c>
      <c r="B46" s="160" t="str">
        <f t="shared" si="4"/>
        <v>Ronald Purtle</v>
      </c>
      <c r="C46" s="156"/>
      <c r="D46" s="150"/>
      <c r="E46" s="151"/>
      <c r="F46" s="197">
        <f t="shared" si="5"/>
        <v>0</v>
      </c>
    </row>
    <row r="47" spans="1:6" ht="12.75">
      <c r="A47" s="138">
        <f t="shared" si="4"/>
        <v>9</v>
      </c>
      <c r="B47" s="160" t="str">
        <f t="shared" si="4"/>
        <v>Troy Warren</v>
      </c>
      <c r="C47" s="156"/>
      <c r="D47" s="150"/>
      <c r="E47" s="151"/>
      <c r="F47" s="197">
        <f t="shared" si="5"/>
        <v>0</v>
      </c>
    </row>
    <row r="48" spans="1:6" ht="12.75">
      <c r="A48" s="138">
        <f t="shared" si="4"/>
        <v>10</v>
      </c>
      <c r="B48" s="160" t="str">
        <f t="shared" si="4"/>
        <v>Jason Laird</v>
      </c>
      <c r="C48" s="156"/>
      <c r="D48" s="205">
        <v>5.7870370370370366E-05</v>
      </c>
      <c r="E48" s="151"/>
      <c r="F48" s="197">
        <f t="shared" si="5"/>
        <v>5.7870370370370366E-05</v>
      </c>
    </row>
    <row r="49" spans="1:6" ht="12.75">
      <c r="A49" s="138">
        <f t="shared" si="4"/>
        <v>11</v>
      </c>
      <c r="B49" s="160" t="str">
        <f t="shared" si="4"/>
        <v>Jarryd Jones</v>
      </c>
      <c r="C49" s="156"/>
      <c r="D49" s="205">
        <v>5.7870370370370366E-05</v>
      </c>
      <c r="E49" s="206">
        <v>3.472222222222222E-05</v>
      </c>
      <c r="F49" s="197">
        <f t="shared" si="5"/>
        <v>9.259259259259259E-05</v>
      </c>
    </row>
    <row r="50" spans="1:6" ht="12.75">
      <c r="A50" s="138">
        <f t="shared" si="4"/>
        <v>12</v>
      </c>
      <c r="B50" s="160" t="str">
        <f t="shared" si="4"/>
        <v>a rider 12</v>
      </c>
      <c r="C50" s="157"/>
      <c r="D50" s="152"/>
      <c r="E50" s="153"/>
      <c r="F50" s="197">
        <f t="shared" si="5"/>
        <v>0</v>
      </c>
    </row>
    <row r="51" spans="1:6" ht="12.75">
      <c r="A51" s="138">
        <f t="shared" si="4"/>
        <v>13</v>
      </c>
      <c r="B51" s="160" t="str">
        <f t="shared" si="4"/>
        <v>a rider 13</v>
      </c>
      <c r="C51" s="157"/>
      <c r="D51" s="152"/>
      <c r="E51" s="153"/>
      <c r="F51" s="197">
        <f t="shared" si="5"/>
        <v>0</v>
      </c>
    </row>
    <row r="52" spans="1:6" ht="12.75">
      <c r="A52" s="138">
        <f t="shared" si="4"/>
        <v>14</v>
      </c>
      <c r="B52" s="160" t="str">
        <f t="shared" si="4"/>
        <v>a rider 14</v>
      </c>
      <c r="C52" s="157"/>
      <c r="D52" s="152"/>
      <c r="E52" s="153"/>
      <c r="F52" s="197">
        <f t="shared" si="5"/>
        <v>0</v>
      </c>
    </row>
    <row r="53" spans="1:6" ht="12.75">
      <c r="A53" s="138">
        <f t="shared" si="4"/>
        <v>15</v>
      </c>
      <c r="B53" s="160" t="str">
        <f t="shared" si="4"/>
        <v>a rider 15</v>
      </c>
      <c r="C53" s="157"/>
      <c r="D53" s="152"/>
      <c r="E53" s="153"/>
      <c r="F53" s="197">
        <f t="shared" si="5"/>
        <v>0</v>
      </c>
    </row>
    <row r="54" spans="1:13" ht="12.75">
      <c r="A54" s="138">
        <f t="shared" si="4"/>
        <v>16</v>
      </c>
      <c r="B54" s="160" t="str">
        <f t="shared" si="4"/>
        <v>a rider 16</v>
      </c>
      <c r="C54" s="157"/>
      <c r="D54" s="152"/>
      <c r="E54" s="153"/>
      <c r="F54" s="197">
        <f t="shared" si="5"/>
        <v>0</v>
      </c>
      <c r="K54" s="9"/>
      <c r="L54" s="9"/>
      <c r="M54" s="9"/>
    </row>
    <row r="55" spans="1:6" ht="12.75">
      <c r="A55" s="138">
        <f t="shared" si="4"/>
        <v>17</v>
      </c>
      <c r="B55" s="160" t="str">
        <f t="shared" si="4"/>
        <v>a rider 17</v>
      </c>
      <c r="C55" s="157"/>
      <c r="D55" s="152"/>
      <c r="E55" s="153"/>
      <c r="F55" s="197">
        <f t="shared" si="5"/>
        <v>0</v>
      </c>
    </row>
    <row r="56" spans="1:6" ht="12.75">
      <c r="A56" s="138">
        <v>18</v>
      </c>
      <c r="B56" s="160" t="str">
        <f aca="true" t="shared" si="6" ref="B56:B68">B22</f>
        <v>a rider 18</v>
      </c>
      <c r="C56" s="157"/>
      <c r="D56" s="152"/>
      <c r="E56" s="153"/>
      <c r="F56" s="197">
        <f t="shared" si="5"/>
        <v>0</v>
      </c>
    </row>
    <row r="57" spans="1:6" ht="12.75">
      <c r="A57" s="138">
        <f aca="true" t="shared" si="7" ref="A57:A68">A23</f>
        <v>19</v>
      </c>
      <c r="B57" s="160" t="str">
        <f t="shared" si="6"/>
        <v>a rider 19</v>
      </c>
      <c r="C57" s="157"/>
      <c r="D57" s="152"/>
      <c r="E57" s="153"/>
      <c r="F57" s="197">
        <f t="shared" si="5"/>
        <v>0</v>
      </c>
    </row>
    <row r="58" spans="1:6" ht="12.75">
      <c r="A58" s="138">
        <f t="shared" si="7"/>
        <v>20</v>
      </c>
      <c r="B58" s="160" t="str">
        <f t="shared" si="6"/>
        <v>a rider 20</v>
      </c>
      <c r="C58" s="157"/>
      <c r="D58" s="152"/>
      <c r="E58" s="153"/>
      <c r="F58" s="197">
        <f>SUM(C58:E58)</f>
        <v>0</v>
      </c>
    </row>
    <row r="59" spans="1:6" ht="12.75">
      <c r="A59" s="138">
        <f t="shared" si="7"/>
        <v>21</v>
      </c>
      <c r="B59" s="160" t="str">
        <f t="shared" si="6"/>
        <v>a rider 21</v>
      </c>
      <c r="C59" s="157"/>
      <c r="D59" s="152"/>
      <c r="E59" s="153"/>
      <c r="F59" s="197">
        <f>SUM(C59:E59)</f>
        <v>0</v>
      </c>
    </row>
    <row r="60" spans="1:6" ht="12.75">
      <c r="A60" s="138">
        <f t="shared" si="7"/>
        <v>22</v>
      </c>
      <c r="B60" s="160" t="str">
        <f t="shared" si="6"/>
        <v>a rider 22</v>
      </c>
      <c r="C60" s="157"/>
      <c r="D60" s="152"/>
      <c r="E60" s="153"/>
      <c r="F60" s="197">
        <f>SUM(C60:E60)</f>
        <v>0</v>
      </c>
    </row>
    <row r="61" spans="1:6" ht="12.75">
      <c r="A61" s="138">
        <f t="shared" si="7"/>
        <v>23</v>
      </c>
      <c r="B61" s="160" t="str">
        <f t="shared" si="6"/>
        <v>a rider 23</v>
      </c>
      <c r="C61" s="157"/>
      <c r="D61" s="152"/>
      <c r="E61" s="153"/>
      <c r="F61" s="197">
        <f aca="true" t="shared" si="8" ref="F61:F68">SUM(C61:E61)</f>
        <v>0</v>
      </c>
    </row>
    <row r="62" spans="1:6" ht="12.75">
      <c r="A62" s="138">
        <f t="shared" si="7"/>
        <v>24</v>
      </c>
      <c r="B62" s="160" t="str">
        <f t="shared" si="6"/>
        <v>a rider 24</v>
      </c>
      <c r="C62" s="157"/>
      <c r="D62" s="152"/>
      <c r="E62" s="153"/>
      <c r="F62" s="197">
        <f t="shared" si="8"/>
        <v>0</v>
      </c>
    </row>
    <row r="63" spans="1:6" ht="12.75">
      <c r="A63" s="138">
        <f t="shared" si="7"/>
        <v>25</v>
      </c>
      <c r="B63" s="160" t="str">
        <f t="shared" si="6"/>
        <v>a rider 25</v>
      </c>
      <c r="C63" s="157"/>
      <c r="D63" s="152"/>
      <c r="E63" s="153"/>
      <c r="F63" s="197">
        <f t="shared" si="8"/>
        <v>0</v>
      </c>
    </row>
    <row r="64" spans="1:6" ht="12.75">
      <c r="A64" s="138">
        <f t="shared" si="7"/>
        <v>26</v>
      </c>
      <c r="B64" s="160" t="str">
        <f t="shared" si="6"/>
        <v>a rider 26</v>
      </c>
      <c r="C64" s="157"/>
      <c r="D64" s="152"/>
      <c r="E64" s="153"/>
      <c r="F64" s="197">
        <f t="shared" si="8"/>
        <v>0</v>
      </c>
    </row>
    <row r="65" spans="1:6" ht="12.75">
      <c r="A65" s="138">
        <f t="shared" si="7"/>
        <v>27</v>
      </c>
      <c r="B65" s="160" t="str">
        <f t="shared" si="6"/>
        <v>a rider 27</v>
      </c>
      <c r="C65" s="157"/>
      <c r="D65" s="152"/>
      <c r="E65" s="153"/>
      <c r="F65" s="197">
        <f t="shared" si="8"/>
        <v>0</v>
      </c>
    </row>
    <row r="66" spans="1:6" ht="12.75">
      <c r="A66" s="138">
        <f t="shared" si="7"/>
        <v>28</v>
      </c>
      <c r="B66" s="160" t="str">
        <f t="shared" si="6"/>
        <v>a rider 28</v>
      </c>
      <c r="C66" s="157"/>
      <c r="D66" s="152"/>
      <c r="E66" s="153"/>
      <c r="F66" s="197">
        <f t="shared" si="8"/>
        <v>0</v>
      </c>
    </row>
    <row r="67" spans="1:6" ht="12.75">
      <c r="A67" s="138">
        <f t="shared" si="7"/>
        <v>29</v>
      </c>
      <c r="B67" s="160" t="str">
        <f t="shared" si="6"/>
        <v>a rider 29</v>
      </c>
      <c r="C67" s="157"/>
      <c r="D67" s="152"/>
      <c r="E67" s="153"/>
      <c r="F67" s="197">
        <f t="shared" si="8"/>
        <v>0</v>
      </c>
    </row>
    <row r="68" spans="1:6" ht="13.5" thickBot="1">
      <c r="A68" s="139">
        <f t="shared" si="7"/>
        <v>30</v>
      </c>
      <c r="B68" s="161" t="str">
        <f t="shared" si="6"/>
        <v>a rider 30</v>
      </c>
      <c r="C68" s="158"/>
      <c r="D68" s="154"/>
      <c r="E68" s="155"/>
      <c r="F68" s="198">
        <f t="shared" si="8"/>
        <v>0</v>
      </c>
    </row>
    <row r="69" spans="1:6" ht="15">
      <c r="A69" s="78"/>
      <c r="B69" s="79"/>
      <c r="C69" s="80"/>
      <c r="D69" s="80"/>
      <c r="E69" s="80"/>
      <c r="F69" s="78"/>
    </row>
    <row r="70" spans="1:6" s="72" customFormat="1" ht="15">
      <c r="A70" s="81"/>
      <c r="B70" s="82"/>
      <c r="C70" s="83"/>
      <c r="D70" s="83"/>
      <c r="E70" s="83"/>
      <c r="F70" s="81"/>
    </row>
    <row r="71" spans="1:7" ht="15.75" thickBot="1">
      <c r="A71" s="84" t="s">
        <v>194</v>
      </c>
      <c r="B71" s="85"/>
      <c r="C71" s="85"/>
      <c r="D71" s="66"/>
      <c r="E71" s="66"/>
      <c r="F71" s="66"/>
      <c r="G71" s="86"/>
    </row>
    <row r="72" spans="1:6" s="9" customFormat="1" ht="13.5" thickBot="1">
      <c r="A72" s="18"/>
      <c r="C72" s="201" t="s">
        <v>65</v>
      </c>
      <c r="D72" s="202" t="s">
        <v>67</v>
      </c>
      <c r="E72" s="203" t="s">
        <v>68</v>
      </c>
      <c r="F72" s="91" t="s">
        <v>101</v>
      </c>
    </row>
    <row r="73" spans="1:7" ht="12.75">
      <c r="A73" s="137">
        <v>1</v>
      </c>
      <c r="B73" s="140" t="str">
        <f>B5</f>
        <v>Brenton Jones</v>
      </c>
      <c r="C73" s="200">
        <v>0.0001273148148148148</v>
      </c>
      <c r="D73" s="204">
        <v>0.00020833333333333335</v>
      </c>
      <c r="E73" s="207">
        <v>0.0001273148148148148</v>
      </c>
      <c r="F73" s="196">
        <f>SUM(C73:E73)</f>
        <v>0.000462962962962963</v>
      </c>
      <c r="G73" s="208" t="s">
        <v>198</v>
      </c>
    </row>
    <row r="74" spans="1:6" ht="12.75">
      <c r="A74" s="138">
        <v>2</v>
      </c>
      <c r="B74" s="142" t="str">
        <f aca="true" t="shared" si="9" ref="B74:B102">B6</f>
        <v>Samuel Beveridge</v>
      </c>
      <c r="C74" s="156"/>
      <c r="D74" s="205">
        <v>4.6296296296296294E-05</v>
      </c>
      <c r="E74" s="206">
        <v>8.101851851851852E-05</v>
      </c>
      <c r="F74" s="197">
        <f aca="true" t="shared" si="10" ref="F74:F102">SUM(C74:E74)</f>
        <v>0.0001273148148148148</v>
      </c>
    </row>
    <row r="75" spans="1:6" ht="12.75">
      <c r="A75" s="138">
        <v>3</v>
      </c>
      <c r="B75" s="142" t="str">
        <f t="shared" si="9"/>
        <v>Daniel Gaffa</v>
      </c>
      <c r="C75" s="199">
        <v>2.3148148148148147E-05</v>
      </c>
      <c r="D75" s="150"/>
      <c r="E75" s="151"/>
      <c r="F75" s="197">
        <f t="shared" si="10"/>
        <v>2.3148148148148147E-05</v>
      </c>
    </row>
    <row r="76" spans="1:6" ht="12.75">
      <c r="A76" s="138">
        <v>4</v>
      </c>
      <c r="B76" s="142" t="str">
        <f t="shared" si="9"/>
        <v>Jason Strickland</v>
      </c>
      <c r="C76" s="156"/>
      <c r="D76" s="150"/>
      <c r="E76" s="151"/>
      <c r="F76" s="197">
        <f t="shared" si="10"/>
        <v>0</v>
      </c>
    </row>
    <row r="77" spans="1:6" ht="12.75">
      <c r="A77" s="138">
        <v>5</v>
      </c>
      <c r="B77" s="142" t="str">
        <f t="shared" si="9"/>
        <v>James Timmer-Arends</v>
      </c>
      <c r="C77" s="156"/>
      <c r="D77" s="150"/>
      <c r="E77" s="151"/>
      <c r="F77" s="197">
        <f t="shared" si="10"/>
        <v>0</v>
      </c>
    </row>
    <row r="78" spans="1:6" ht="12.75">
      <c r="A78" s="138">
        <v>6</v>
      </c>
      <c r="B78" s="142" t="str">
        <f t="shared" si="9"/>
        <v>Brett Van Berkel</v>
      </c>
      <c r="C78" s="156"/>
      <c r="D78" s="150"/>
      <c r="E78" s="151"/>
      <c r="F78" s="197">
        <f t="shared" si="10"/>
        <v>0</v>
      </c>
    </row>
    <row r="79" spans="1:6" ht="12.75">
      <c r="A79" s="138">
        <v>7</v>
      </c>
      <c r="B79" s="142" t="str">
        <f t="shared" si="9"/>
        <v>Stuart Smith</v>
      </c>
      <c r="C79" s="199">
        <v>6.944444444444444E-05</v>
      </c>
      <c r="D79" s="205">
        <v>5.7870370370370366E-05</v>
      </c>
      <c r="E79" s="206">
        <v>9.259259259259259E-05</v>
      </c>
      <c r="F79" s="197">
        <f t="shared" si="10"/>
        <v>0.00021990740740740738</v>
      </c>
    </row>
    <row r="80" spans="1:6" ht="12.75">
      <c r="A80" s="138">
        <v>8</v>
      </c>
      <c r="B80" s="142" t="str">
        <f t="shared" si="9"/>
        <v>Ronald Purtle</v>
      </c>
      <c r="C80" s="199">
        <v>3.472222222222222E-05</v>
      </c>
      <c r="D80" s="150"/>
      <c r="E80" s="151"/>
      <c r="F80" s="197">
        <f t="shared" si="10"/>
        <v>3.472222222222222E-05</v>
      </c>
    </row>
    <row r="81" spans="1:6" ht="12.75">
      <c r="A81" s="138">
        <v>9</v>
      </c>
      <c r="B81" s="142" t="str">
        <f t="shared" si="9"/>
        <v>Troy Warren</v>
      </c>
      <c r="C81" s="156"/>
      <c r="D81" s="150"/>
      <c r="E81" s="151"/>
      <c r="F81" s="197">
        <f t="shared" si="10"/>
        <v>0</v>
      </c>
    </row>
    <row r="82" spans="1:6" ht="12.75">
      <c r="A82" s="138">
        <v>10</v>
      </c>
      <c r="B82" s="142" t="str">
        <f t="shared" si="9"/>
        <v>Jason Laird</v>
      </c>
      <c r="C82" s="156"/>
      <c r="D82" s="205">
        <v>5.7870370370370366E-05</v>
      </c>
      <c r="E82" s="151"/>
      <c r="F82" s="197">
        <f t="shared" si="10"/>
        <v>5.7870370370370366E-05</v>
      </c>
    </row>
    <row r="83" spans="1:6" ht="12.75">
      <c r="A83" s="138">
        <v>11</v>
      </c>
      <c r="B83" s="142" t="str">
        <f t="shared" si="9"/>
        <v>Jarryd Jones</v>
      </c>
      <c r="C83" s="199">
        <v>5.7870370370370366E-05</v>
      </c>
      <c r="D83" s="205">
        <v>4.6296296296296294E-05</v>
      </c>
      <c r="E83" s="206">
        <v>1.1574074074074073E-05</v>
      </c>
      <c r="F83" s="197">
        <f t="shared" si="10"/>
        <v>0.00011574074074074073</v>
      </c>
    </row>
    <row r="84" spans="1:6" ht="12.75">
      <c r="A84" s="138">
        <v>12</v>
      </c>
      <c r="B84" s="142" t="str">
        <f t="shared" si="9"/>
        <v>a rider 12</v>
      </c>
      <c r="C84" s="157"/>
      <c r="D84" s="152"/>
      <c r="E84" s="153"/>
      <c r="F84" s="197">
        <f t="shared" si="10"/>
        <v>0</v>
      </c>
    </row>
    <row r="85" spans="1:6" ht="12.75">
      <c r="A85" s="138">
        <v>13</v>
      </c>
      <c r="B85" s="142" t="str">
        <f t="shared" si="9"/>
        <v>a rider 13</v>
      </c>
      <c r="C85" s="157"/>
      <c r="D85" s="152"/>
      <c r="E85" s="153"/>
      <c r="F85" s="197">
        <f t="shared" si="10"/>
        <v>0</v>
      </c>
    </row>
    <row r="86" spans="1:6" ht="12.75">
      <c r="A86" s="138">
        <v>14</v>
      </c>
      <c r="B86" s="142" t="str">
        <f t="shared" si="9"/>
        <v>a rider 14</v>
      </c>
      <c r="C86" s="157"/>
      <c r="D86" s="152"/>
      <c r="E86" s="153"/>
      <c r="F86" s="197">
        <f t="shared" si="10"/>
        <v>0</v>
      </c>
    </row>
    <row r="87" spans="1:6" ht="12.75">
      <c r="A87" s="138">
        <v>15</v>
      </c>
      <c r="B87" s="142" t="str">
        <f t="shared" si="9"/>
        <v>a rider 15</v>
      </c>
      <c r="C87" s="157"/>
      <c r="D87" s="152"/>
      <c r="E87" s="153"/>
      <c r="F87" s="197">
        <f t="shared" si="10"/>
        <v>0</v>
      </c>
    </row>
    <row r="88" spans="1:6" ht="12.75">
      <c r="A88" s="138">
        <v>16</v>
      </c>
      <c r="B88" s="142" t="str">
        <f t="shared" si="9"/>
        <v>a rider 16</v>
      </c>
      <c r="C88" s="157"/>
      <c r="D88" s="152"/>
      <c r="E88" s="153"/>
      <c r="F88" s="197">
        <f t="shared" si="10"/>
        <v>0</v>
      </c>
    </row>
    <row r="89" spans="1:6" ht="12.75">
      <c r="A89" s="138">
        <v>17</v>
      </c>
      <c r="B89" s="142" t="str">
        <f t="shared" si="9"/>
        <v>a rider 17</v>
      </c>
      <c r="C89" s="157"/>
      <c r="D89" s="152"/>
      <c r="E89" s="153"/>
      <c r="F89" s="197">
        <f t="shared" si="10"/>
        <v>0</v>
      </c>
    </row>
    <row r="90" spans="1:6" ht="12.75">
      <c r="A90" s="138">
        <v>18</v>
      </c>
      <c r="B90" s="142" t="str">
        <f t="shared" si="9"/>
        <v>a rider 18</v>
      </c>
      <c r="C90" s="157"/>
      <c r="D90" s="152"/>
      <c r="E90" s="153"/>
      <c r="F90" s="197">
        <f t="shared" si="10"/>
        <v>0</v>
      </c>
    </row>
    <row r="91" spans="1:6" ht="12.75">
      <c r="A91" s="138">
        <v>19</v>
      </c>
      <c r="B91" s="142" t="str">
        <f t="shared" si="9"/>
        <v>a rider 19</v>
      </c>
      <c r="C91" s="157"/>
      <c r="D91" s="152"/>
      <c r="E91" s="153"/>
      <c r="F91" s="197">
        <f t="shared" si="10"/>
        <v>0</v>
      </c>
    </row>
    <row r="92" spans="1:6" ht="12.75">
      <c r="A92" s="138">
        <v>20</v>
      </c>
      <c r="B92" s="142" t="str">
        <f t="shared" si="9"/>
        <v>a rider 20</v>
      </c>
      <c r="C92" s="157"/>
      <c r="D92" s="152"/>
      <c r="E92" s="153"/>
      <c r="F92" s="197">
        <f t="shared" si="10"/>
        <v>0</v>
      </c>
    </row>
    <row r="93" spans="1:6" ht="12.75">
      <c r="A93" s="138">
        <v>21</v>
      </c>
      <c r="B93" s="142" t="str">
        <f t="shared" si="9"/>
        <v>a rider 21</v>
      </c>
      <c r="C93" s="157"/>
      <c r="D93" s="152"/>
      <c r="E93" s="153"/>
      <c r="F93" s="197">
        <f t="shared" si="10"/>
        <v>0</v>
      </c>
    </row>
    <row r="94" spans="1:6" ht="12.75">
      <c r="A94" s="138">
        <v>22</v>
      </c>
      <c r="B94" s="142" t="str">
        <f t="shared" si="9"/>
        <v>a rider 22</v>
      </c>
      <c r="C94" s="157"/>
      <c r="D94" s="152"/>
      <c r="E94" s="153"/>
      <c r="F94" s="197">
        <f t="shared" si="10"/>
        <v>0</v>
      </c>
    </row>
    <row r="95" spans="1:6" ht="12.75">
      <c r="A95" s="138">
        <f aca="true" t="shared" si="11" ref="A95:A102">A61</f>
        <v>23</v>
      </c>
      <c r="B95" s="142" t="str">
        <f t="shared" si="9"/>
        <v>a rider 23</v>
      </c>
      <c r="C95" s="157"/>
      <c r="D95" s="152"/>
      <c r="E95" s="153"/>
      <c r="F95" s="197">
        <f t="shared" si="10"/>
        <v>0</v>
      </c>
    </row>
    <row r="96" spans="1:6" ht="12.75">
      <c r="A96" s="138">
        <f t="shared" si="11"/>
        <v>24</v>
      </c>
      <c r="B96" s="142" t="str">
        <f t="shared" si="9"/>
        <v>a rider 24</v>
      </c>
      <c r="C96" s="157"/>
      <c r="D96" s="152"/>
      <c r="E96" s="153"/>
      <c r="F96" s="197">
        <f t="shared" si="10"/>
        <v>0</v>
      </c>
    </row>
    <row r="97" spans="1:6" ht="12.75">
      <c r="A97" s="138">
        <f t="shared" si="11"/>
        <v>25</v>
      </c>
      <c r="B97" s="142" t="str">
        <f t="shared" si="9"/>
        <v>a rider 25</v>
      </c>
      <c r="C97" s="157"/>
      <c r="D97" s="152"/>
      <c r="E97" s="153"/>
      <c r="F97" s="197">
        <f t="shared" si="10"/>
        <v>0</v>
      </c>
    </row>
    <row r="98" spans="1:6" ht="12.75">
      <c r="A98" s="138">
        <f t="shared" si="11"/>
        <v>26</v>
      </c>
      <c r="B98" s="142" t="str">
        <f t="shared" si="9"/>
        <v>a rider 26</v>
      </c>
      <c r="C98" s="157"/>
      <c r="D98" s="152"/>
      <c r="E98" s="153"/>
      <c r="F98" s="197">
        <f t="shared" si="10"/>
        <v>0</v>
      </c>
    </row>
    <row r="99" spans="1:6" ht="12.75">
      <c r="A99" s="138">
        <f t="shared" si="11"/>
        <v>27</v>
      </c>
      <c r="B99" s="142" t="str">
        <f t="shared" si="9"/>
        <v>a rider 27</v>
      </c>
      <c r="C99" s="157"/>
      <c r="D99" s="152"/>
      <c r="E99" s="153"/>
      <c r="F99" s="197">
        <f t="shared" si="10"/>
        <v>0</v>
      </c>
    </row>
    <row r="100" spans="1:6" ht="12.75">
      <c r="A100" s="138">
        <f t="shared" si="11"/>
        <v>28</v>
      </c>
      <c r="B100" s="142" t="str">
        <f t="shared" si="9"/>
        <v>a rider 28</v>
      </c>
      <c r="C100" s="157"/>
      <c r="D100" s="152"/>
      <c r="E100" s="153"/>
      <c r="F100" s="197">
        <f t="shared" si="10"/>
        <v>0</v>
      </c>
    </row>
    <row r="101" spans="1:6" ht="12.75">
      <c r="A101" s="138">
        <f t="shared" si="11"/>
        <v>29</v>
      </c>
      <c r="B101" s="142" t="str">
        <f t="shared" si="9"/>
        <v>a rider 29</v>
      </c>
      <c r="C101" s="157"/>
      <c r="D101" s="152"/>
      <c r="E101" s="153"/>
      <c r="F101" s="197">
        <f t="shared" si="10"/>
        <v>0</v>
      </c>
    </row>
    <row r="102" spans="1:6" ht="13.5" thickBot="1">
      <c r="A102" s="139">
        <f t="shared" si="11"/>
        <v>30</v>
      </c>
      <c r="B102" s="144" t="str">
        <f t="shared" si="9"/>
        <v>a rider 30</v>
      </c>
      <c r="C102" s="158"/>
      <c r="D102" s="154"/>
      <c r="E102" s="155"/>
      <c r="F102" s="198">
        <f t="shared" si="10"/>
        <v>0</v>
      </c>
    </row>
    <row r="103" ht="12.75">
      <c r="G103" s="32"/>
    </row>
    <row r="104" spans="1:7" s="72" customFormat="1" ht="12.75">
      <c r="A104" s="71"/>
      <c r="G104" s="71"/>
    </row>
    <row r="105" spans="1:7" ht="13.5" thickBot="1">
      <c r="A105" s="31" t="s">
        <v>102</v>
      </c>
      <c r="G105" s="32"/>
    </row>
    <row r="106" spans="1:17" ht="13.5" thickBot="1">
      <c r="A106" s="18"/>
      <c r="B106" s="95"/>
      <c r="C106" s="332" t="s">
        <v>65</v>
      </c>
      <c r="D106" s="333"/>
      <c r="E106" s="333"/>
      <c r="F106" s="334"/>
      <c r="G106" s="332" t="s">
        <v>67</v>
      </c>
      <c r="H106" s="333"/>
      <c r="I106" s="333"/>
      <c r="J106" s="335"/>
      <c r="K106" s="332" t="s">
        <v>68</v>
      </c>
      <c r="L106" s="333"/>
      <c r="M106" s="333"/>
      <c r="N106" s="335"/>
      <c r="O106" s="6"/>
      <c r="P106" s="6" t="s">
        <v>75</v>
      </c>
      <c r="Q106" s="6" t="s">
        <v>103</v>
      </c>
    </row>
    <row r="107" spans="1:17" ht="13.5" thickBot="1">
      <c r="A107" s="18"/>
      <c r="B107" s="95"/>
      <c r="C107" s="26" t="s">
        <v>80</v>
      </c>
      <c r="D107" s="26" t="s">
        <v>75</v>
      </c>
      <c r="E107" s="35" t="s">
        <v>202</v>
      </c>
      <c r="F107" s="35" t="s">
        <v>96</v>
      </c>
      <c r="G107" s="25" t="s">
        <v>80</v>
      </c>
      <c r="H107" s="26" t="s">
        <v>75</v>
      </c>
      <c r="I107" s="35" t="s">
        <v>202</v>
      </c>
      <c r="J107" s="27" t="s">
        <v>96</v>
      </c>
      <c r="K107" s="25" t="s">
        <v>80</v>
      </c>
      <c r="L107" s="26" t="s">
        <v>75</v>
      </c>
      <c r="M107" s="35" t="s">
        <v>202</v>
      </c>
      <c r="N107" s="27" t="s">
        <v>96</v>
      </c>
      <c r="O107" s="6"/>
      <c r="P107" s="6"/>
      <c r="Q107" s="6"/>
    </row>
    <row r="108" spans="1:17" ht="12.75">
      <c r="A108" s="209">
        <f aca="true" t="shared" si="12" ref="A108:B125">A5</f>
        <v>1</v>
      </c>
      <c r="B108" s="210" t="str">
        <f t="shared" si="12"/>
        <v>Brenton Jones</v>
      </c>
      <c r="C108" s="176">
        <v>0.09917824074074073</v>
      </c>
      <c r="D108" s="225">
        <v>0.00011574074074074073</v>
      </c>
      <c r="E108" s="184">
        <f>C39+C73+D108</f>
        <v>0.0003587962962962963</v>
      </c>
      <c r="F108" s="186">
        <f>C108-E108</f>
        <v>0.09881944444444443</v>
      </c>
      <c r="G108" s="215">
        <v>0.09489583333333333</v>
      </c>
      <c r="H108" s="179">
        <v>0.00011574074074074073</v>
      </c>
      <c r="I108" s="184">
        <f>D39+D73+H108</f>
        <v>0.00042824074074074075</v>
      </c>
      <c r="J108" s="186">
        <f>G108-I108</f>
        <v>0.09446759259259259</v>
      </c>
      <c r="K108" s="176">
        <v>0.10099537037037037</v>
      </c>
      <c r="L108" s="179">
        <v>0.00010416666666666667</v>
      </c>
      <c r="M108" s="184">
        <f>E39+E73+L108</f>
        <v>0.0002777777777777778</v>
      </c>
      <c r="N108" s="186">
        <f>K108-M108</f>
        <v>0.1007175925925926</v>
      </c>
      <c r="O108" s="80"/>
      <c r="P108" s="37">
        <v>1</v>
      </c>
      <c r="Q108" s="37">
        <v>16</v>
      </c>
    </row>
    <row r="109" spans="1:17" ht="12.75">
      <c r="A109" s="211">
        <f t="shared" si="12"/>
        <v>2</v>
      </c>
      <c r="B109" s="212" t="str">
        <f t="shared" si="12"/>
        <v>Samuel Beveridge</v>
      </c>
      <c r="C109" s="177">
        <v>0.10355324074074074</v>
      </c>
      <c r="D109" s="226">
        <v>2.3148148148148147E-05</v>
      </c>
      <c r="E109" s="182">
        <f aca="true" t="shared" si="13" ref="E109:E137">C40+C74+D109</f>
        <v>2.3148148148148147E-05</v>
      </c>
      <c r="F109" s="187">
        <f aca="true" t="shared" si="14" ref="F109:F136">C109-E109</f>
        <v>0.10353009259259259</v>
      </c>
      <c r="G109" s="216">
        <v>0.09606481481481481</v>
      </c>
      <c r="H109" s="178">
        <v>4.6296296296296294E-05</v>
      </c>
      <c r="I109" s="182">
        <f aca="true" t="shared" si="15" ref="I109:I136">D40+D74+H109</f>
        <v>9.259259259259259E-05</v>
      </c>
      <c r="J109" s="187">
        <f aca="true" t="shared" si="16" ref="J109:J137">G109-I109</f>
        <v>0.09597222222222222</v>
      </c>
      <c r="K109" s="177">
        <v>0.10099537037037037</v>
      </c>
      <c r="L109" s="178"/>
      <c r="M109" s="182">
        <f aca="true" t="shared" si="17" ref="M109:M137">E40+E74+L109</f>
        <v>0.0001388888888888889</v>
      </c>
      <c r="N109" s="187">
        <f aca="true" t="shared" si="18" ref="N109:N137">K109-M109</f>
        <v>0.10085648148148149</v>
      </c>
      <c r="P109" s="37">
        <v>2</v>
      </c>
      <c r="Q109" s="37">
        <v>14</v>
      </c>
    </row>
    <row r="110" spans="1:17" ht="12.75">
      <c r="A110" s="211">
        <f t="shared" si="12"/>
        <v>3</v>
      </c>
      <c r="B110" s="212" t="str">
        <f t="shared" si="12"/>
        <v>Daniel Gaffa</v>
      </c>
      <c r="C110" s="177">
        <v>0.10355324074074074</v>
      </c>
      <c r="D110" s="226">
        <v>6.944444444444444E-05</v>
      </c>
      <c r="E110" s="182">
        <f t="shared" si="13"/>
        <v>0.00011574074074074075</v>
      </c>
      <c r="F110" s="187">
        <f t="shared" si="14"/>
        <v>0.1034375</v>
      </c>
      <c r="G110" s="216">
        <v>0.09887731481481482</v>
      </c>
      <c r="H110" s="178"/>
      <c r="I110" s="182">
        <f t="shared" si="15"/>
        <v>0.0001273148148148148</v>
      </c>
      <c r="J110" s="187">
        <f t="shared" si="16"/>
        <v>0.09875</v>
      </c>
      <c r="K110" s="177">
        <v>0.10099537037037037</v>
      </c>
      <c r="L110" s="178">
        <v>0.00010416666666666667</v>
      </c>
      <c r="M110" s="182">
        <f t="shared" si="17"/>
        <v>0.00016203703703703703</v>
      </c>
      <c r="N110" s="187">
        <f t="shared" si="18"/>
        <v>0.10083333333333333</v>
      </c>
      <c r="P110" s="37">
        <v>3</v>
      </c>
      <c r="Q110" s="37">
        <v>12</v>
      </c>
    </row>
    <row r="111" spans="1:17" ht="12.75">
      <c r="A111" s="211">
        <f t="shared" si="12"/>
        <v>4</v>
      </c>
      <c r="B111" s="212" t="str">
        <f t="shared" si="12"/>
        <v>Jason Strickland</v>
      </c>
      <c r="C111" s="177">
        <v>0.10355324074074074</v>
      </c>
      <c r="D111" s="153"/>
      <c r="E111" s="182">
        <f t="shared" si="13"/>
        <v>0</v>
      </c>
      <c r="F111" s="187">
        <f t="shared" si="14"/>
        <v>0.10355324074074074</v>
      </c>
      <c r="G111" s="216">
        <v>0.09891203703703703</v>
      </c>
      <c r="H111" s="152"/>
      <c r="I111" s="182">
        <f t="shared" si="15"/>
        <v>0</v>
      </c>
      <c r="J111" s="187">
        <f t="shared" si="16"/>
        <v>0.09891203703703703</v>
      </c>
      <c r="K111" s="177">
        <v>0.10099537037037037</v>
      </c>
      <c r="L111" s="152"/>
      <c r="M111" s="182">
        <f t="shared" si="17"/>
        <v>0</v>
      </c>
      <c r="N111" s="187">
        <f t="shared" si="18"/>
        <v>0.10099537037037037</v>
      </c>
      <c r="P111" s="37">
        <v>4</v>
      </c>
      <c r="Q111" s="37">
        <v>10</v>
      </c>
    </row>
    <row r="112" spans="1:17" ht="12.75">
      <c r="A112" s="211">
        <f t="shared" si="12"/>
        <v>5</v>
      </c>
      <c r="B112" s="212" t="str">
        <f t="shared" si="12"/>
        <v>James Timmer-Arends</v>
      </c>
      <c r="C112" s="177">
        <v>0.10355324074074074</v>
      </c>
      <c r="D112" s="153"/>
      <c r="E112" s="182">
        <f t="shared" si="13"/>
        <v>0</v>
      </c>
      <c r="F112" s="187">
        <f t="shared" si="14"/>
        <v>0.10355324074074074</v>
      </c>
      <c r="G112" s="216">
        <v>0.09891203703703703</v>
      </c>
      <c r="H112" s="152"/>
      <c r="I112" s="182">
        <f t="shared" si="15"/>
        <v>5.7870370370370366E-05</v>
      </c>
      <c r="J112" s="187">
        <f t="shared" si="16"/>
        <v>0.09885416666666666</v>
      </c>
      <c r="K112" s="177">
        <v>0.10099537037037037</v>
      </c>
      <c r="L112" s="152"/>
      <c r="M112" s="182">
        <f t="shared" si="17"/>
        <v>0</v>
      </c>
      <c r="N112" s="187">
        <f t="shared" si="18"/>
        <v>0.10099537037037037</v>
      </c>
      <c r="P112" s="37">
        <v>5</v>
      </c>
      <c r="Q112" s="37">
        <v>8</v>
      </c>
    </row>
    <row r="113" spans="1:17" ht="12.75">
      <c r="A113" s="211">
        <f t="shared" si="12"/>
        <v>6</v>
      </c>
      <c r="B113" s="212" t="str">
        <f t="shared" si="12"/>
        <v>Brett Van Berkel</v>
      </c>
      <c r="C113" s="177">
        <v>0.10355324074074074</v>
      </c>
      <c r="D113" s="153"/>
      <c r="E113" s="182">
        <f t="shared" si="13"/>
        <v>0</v>
      </c>
      <c r="F113" s="187">
        <f t="shared" si="14"/>
        <v>0.10355324074074074</v>
      </c>
      <c r="G113" s="216">
        <v>0.09887731481481482</v>
      </c>
      <c r="H113" s="152"/>
      <c r="I113" s="182">
        <f t="shared" si="15"/>
        <v>0</v>
      </c>
      <c r="J113" s="187">
        <f t="shared" si="16"/>
        <v>0.09887731481481482</v>
      </c>
      <c r="K113" s="177">
        <v>0.10099537037037037</v>
      </c>
      <c r="L113" s="152"/>
      <c r="M113" s="182">
        <f t="shared" si="17"/>
        <v>1.1574074074074073E-05</v>
      </c>
      <c r="N113" s="187">
        <f t="shared" si="18"/>
        <v>0.1009837962962963</v>
      </c>
      <c r="P113" s="37">
        <v>6</v>
      </c>
      <c r="Q113" s="37">
        <v>6</v>
      </c>
    </row>
    <row r="114" spans="1:17" ht="12.75">
      <c r="A114" s="211">
        <f t="shared" si="12"/>
        <v>7</v>
      </c>
      <c r="B114" s="212" t="str">
        <f t="shared" si="12"/>
        <v>Stuart Smith</v>
      </c>
      <c r="C114" s="177">
        <v>0.09917824074074073</v>
      </c>
      <c r="D114" s="226">
        <v>9.259259259259259E-05</v>
      </c>
      <c r="E114" s="182">
        <f t="shared" si="13"/>
        <v>0.0002314814814814815</v>
      </c>
      <c r="F114" s="187">
        <f t="shared" si="14"/>
        <v>0.09894675925925925</v>
      </c>
      <c r="G114" s="216">
        <v>0.09576388888888888</v>
      </c>
      <c r="H114" s="178">
        <v>6.944444444444444E-05</v>
      </c>
      <c r="I114" s="182">
        <f t="shared" si="15"/>
        <v>0.0001388888888888889</v>
      </c>
      <c r="J114" s="187">
        <f t="shared" si="16"/>
        <v>0.095625</v>
      </c>
      <c r="K114" s="177">
        <v>0.10099537037037037</v>
      </c>
      <c r="L114" s="178">
        <v>2.3148148148148147E-05</v>
      </c>
      <c r="M114" s="182">
        <f t="shared" si="17"/>
        <v>0.00011574074074074073</v>
      </c>
      <c r="N114" s="187">
        <f t="shared" si="18"/>
        <v>0.10087962962962964</v>
      </c>
      <c r="P114" s="37">
        <v>7</v>
      </c>
      <c r="Q114" s="37">
        <v>4</v>
      </c>
    </row>
    <row r="115" spans="1:17" ht="12.75">
      <c r="A115" s="211">
        <f t="shared" si="12"/>
        <v>8</v>
      </c>
      <c r="B115" s="212" t="str">
        <f t="shared" si="12"/>
        <v>Ronald Purtle</v>
      </c>
      <c r="C115" s="177">
        <v>0.10355324074074074</v>
      </c>
      <c r="D115" s="153"/>
      <c r="E115" s="182">
        <f t="shared" si="13"/>
        <v>3.472222222222222E-05</v>
      </c>
      <c r="F115" s="187">
        <f t="shared" si="14"/>
        <v>0.10351851851851851</v>
      </c>
      <c r="G115" s="216"/>
      <c r="H115" s="152"/>
      <c r="I115" s="182">
        <f t="shared" si="15"/>
        <v>0</v>
      </c>
      <c r="J115" s="187">
        <f t="shared" si="16"/>
        <v>0</v>
      </c>
      <c r="K115" s="177"/>
      <c r="L115" s="152"/>
      <c r="M115" s="182">
        <f t="shared" si="17"/>
        <v>0</v>
      </c>
      <c r="N115" s="187">
        <f t="shared" si="18"/>
        <v>0</v>
      </c>
      <c r="P115" s="32" t="s">
        <v>104</v>
      </c>
      <c r="Q115" s="37">
        <v>0</v>
      </c>
    </row>
    <row r="116" spans="1:14" ht="12.75">
      <c r="A116" s="211">
        <f t="shared" si="12"/>
        <v>9</v>
      </c>
      <c r="B116" s="212" t="str">
        <f t="shared" si="12"/>
        <v>Troy Warren</v>
      </c>
      <c r="C116" s="177">
        <v>0.10355324074074074</v>
      </c>
      <c r="D116" s="153"/>
      <c r="E116" s="182">
        <f t="shared" si="13"/>
        <v>0</v>
      </c>
      <c r="F116" s="187">
        <f t="shared" si="14"/>
        <v>0.10355324074074074</v>
      </c>
      <c r="G116" s="216">
        <v>0.09891203703703703</v>
      </c>
      <c r="H116" s="152"/>
      <c r="I116" s="182">
        <f t="shared" si="15"/>
        <v>0</v>
      </c>
      <c r="J116" s="187">
        <f t="shared" si="16"/>
        <v>0.09891203703703703</v>
      </c>
      <c r="K116" s="177">
        <v>0.10099537037037037</v>
      </c>
      <c r="L116" s="178">
        <v>4.6296296296296294E-05</v>
      </c>
      <c r="M116" s="182">
        <f t="shared" si="17"/>
        <v>4.6296296296296294E-05</v>
      </c>
      <c r="N116" s="187">
        <f t="shared" si="18"/>
        <v>0.10094907407407408</v>
      </c>
    </row>
    <row r="117" spans="1:14" ht="12.75">
      <c r="A117" s="211">
        <f t="shared" si="12"/>
        <v>10</v>
      </c>
      <c r="B117" s="212" t="str">
        <f t="shared" si="12"/>
        <v>Jason Laird</v>
      </c>
      <c r="C117" s="177">
        <v>0.10355324074074074</v>
      </c>
      <c r="D117" s="153"/>
      <c r="E117" s="182">
        <f t="shared" si="13"/>
        <v>0</v>
      </c>
      <c r="F117" s="187">
        <f t="shared" si="14"/>
        <v>0.10355324074074074</v>
      </c>
      <c r="G117" s="216">
        <v>0.09609953703703704</v>
      </c>
      <c r="H117" s="178">
        <v>2.3148148148148147E-05</v>
      </c>
      <c r="I117" s="182">
        <f t="shared" si="15"/>
        <v>0.0001388888888888889</v>
      </c>
      <c r="J117" s="187">
        <f t="shared" si="16"/>
        <v>0.09596064814814816</v>
      </c>
      <c r="K117" s="177">
        <v>0.10099537037037037</v>
      </c>
      <c r="L117" s="152"/>
      <c r="M117" s="182">
        <f t="shared" si="17"/>
        <v>0</v>
      </c>
      <c r="N117" s="187">
        <f t="shared" si="18"/>
        <v>0.10099537037037037</v>
      </c>
    </row>
    <row r="118" spans="1:14" ht="12.75">
      <c r="A118" s="211">
        <f t="shared" si="12"/>
        <v>11</v>
      </c>
      <c r="B118" s="212" t="str">
        <f t="shared" si="12"/>
        <v>Jarryd Jones</v>
      </c>
      <c r="C118" s="177">
        <v>0.10355324074074074</v>
      </c>
      <c r="D118" s="226">
        <v>4.6296296296296294E-05</v>
      </c>
      <c r="E118" s="182">
        <f t="shared" si="13"/>
        <v>0.00010416666666666666</v>
      </c>
      <c r="F118" s="187">
        <f t="shared" si="14"/>
        <v>0.10344907407407407</v>
      </c>
      <c r="G118" s="216">
        <v>0.09560185185185184</v>
      </c>
      <c r="H118" s="178">
        <v>9.259259259259259E-05</v>
      </c>
      <c r="I118" s="182">
        <f t="shared" si="15"/>
        <v>0.00019675925925925926</v>
      </c>
      <c r="J118" s="187">
        <f t="shared" si="16"/>
        <v>0.09540509259259258</v>
      </c>
      <c r="K118" s="177">
        <v>0.10099537037037037</v>
      </c>
      <c r="L118" s="178">
        <v>6.944444444444444E-05</v>
      </c>
      <c r="M118" s="182">
        <f t="shared" si="17"/>
        <v>0.00011574074074074075</v>
      </c>
      <c r="N118" s="187">
        <f t="shared" si="18"/>
        <v>0.10087962962962964</v>
      </c>
    </row>
    <row r="119" spans="1:14" ht="12.75">
      <c r="A119" s="211">
        <f t="shared" si="12"/>
        <v>12</v>
      </c>
      <c r="B119" s="212" t="str">
        <f t="shared" si="12"/>
        <v>a rider 12</v>
      </c>
      <c r="C119" s="177"/>
      <c r="D119" s="153"/>
      <c r="E119" s="182">
        <f t="shared" si="13"/>
        <v>0</v>
      </c>
      <c r="F119" s="187">
        <f t="shared" si="14"/>
        <v>0</v>
      </c>
      <c r="G119" s="216"/>
      <c r="H119" s="152"/>
      <c r="I119" s="182">
        <f t="shared" si="15"/>
        <v>0</v>
      </c>
      <c r="J119" s="187">
        <f t="shared" si="16"/>
        <v>0</v>
      </c>
      <c r="K119" s="177"/>
      <c r="L119" s="152"/>
      <c r="M119" s="182">
        <f t="shared" si="17"/>
        <v>0</v>
      </c>
      <c r="N119" s="187">
        <f t="shared" si="18"/>
        <v>0</v>
      </c>
    </row>
    <row r="120" spans="1:14" ht="12.75">
      <c r="A120" s="211">
        <f t="shared" si="12"/>
        <v>13</v>
      </c>
      <c r="B120" s="212" t="str">
        <f t="shared" si="12"/>
        <v>a rider 13</v>
      </c>
      <c r="C120" s="177"/>
      <c r="D120" s="153"/>
      <c r="E120" s="182">
        <f t="shared" si="13"/>
        <v>0</v>
      </c>
      <c r="F120" s="187">
        <f t="shared" si="14"/>
        <v>0</v>
      </c>
      <c r="G120" s="216"/>
      <c r="H120" s="152"/>
      <c r="I120" s="182">
        <f t="shared" si="15"/>
        <v>0</v>
      </c>
      <c r="J120" s="187">
        <f t="shared" si="16"/>
        <v>0</v>
      </c>
      <c r="K120" s="177"/>
      <c r="L120" s="152"/>
      <c r="M120" s="182">
        <f t="shared" si="17"/>
        <v>0</v>
      </c>
      <c r="N120" s="187">
        <f t="shared" si="18"/>
        <v>0</v>
      </c>
    </row>
    <row r="121" spans="1:14" ht="12.75">
      <c r="A121" s="211">
        <f t="shared" si="12"/>
        <v>14</v>
      </c>
      <c r="B121" s="212" t="str">
        <f t="shared" si="12"/>
        <v>a rider 14</v>
      </c>
      <c r="C121" s="177"/>
      <c r="D121" s="153"/>
      <c r="E121" s="182">
        <f t="shared" si="13"/>
        <v>0</v>
      </c>
      <c r="F121" s="187">
        <f t="shared" si="14"/>
        <v>0</v>
      </c>
      <c r="G121" s="216"/>
      <c r="H121" s="152"/>
      <c r="I121" s="182">
        <f t="shared" si="15"/>
        <v>0</v>
      </c>
      <c r="J121" s="187">
        <f t="shared" si="16"/>
        <v>0</v>
      </c>
      <c r="K121" s="177"/>
      <c r="L121" s="152"/>
      <c r="M121" s="182">
        <f t="shared" si="17"/>
        <v>0</v>
      </c>
      <c r="N121" s="187">
        <f t="shared" si="18"/>
        <v>0</v>
      </c>
    </row>
    <row r="122" spans="1:14" ht="12.75">
      <c r="A122" s="211">
        <f t="shared" si="12"/>
        <v>15</v>
      </c>
      <c r="B122" s="212" t="str">
        <f t="shared" si="12"/>
        <v>a rider 15</v>
      </c>
      <c r="C122" s="177"/>
      <c r="D122" s="153"/>
      <c r="E122" s="182">
        <f t="shared" si="13"/>
        <v>0</v>
      </c>
      <c r="F122" s="187">
        <f t="shared" si="14"/>
        <v>0</v>
      </c>
      <c r="G122" s="216"/>
      <c r="H122" s="152"/>
      <c r="I122" s="182">
        <f t="shared" si="15"/>
        <v>0</v>
      </c>
      <c r="J122" s="187">
        <f t="shared" si="16"/>
        <v>0</v>
      </c>
      <c r="K122" s="177"/>
      <c r="L122" s="152"/>
      <c r="M122" s="182">
        <f t="shared" si="17"/>
        <v>0</v>
      </c>
      <c r="N122" s="187">
        <f t="shared" si="18"/>
        <v>0</v>
      </c>
    </row>
    <row r="123" spans="1:14" ht="12.75">
      <c r="A123" s="211">
        <f t="shared" si="12"/>
        <v>16</v>
      </c>
      <c r="B123" s="212" t="str">
        <f t="shared" si="12"/>
        <v>a rider 16</v>
      </c>
      <c r="C123" s="177"/>
      <c r="D123" s="153"/>
      <c r="E123" s="182">
        <f t="shared" si="13"/>
        <v>0</v>
      </c>
      <c r="F123" s="187">
        <f t="shared" si="14"/>
        <v>0</v>
      </c>
      <c r="G123" s="216"/>
      <c r="H123" s="152"/>
      <c r="I123" s="182">
        <f t="shared" si="15"/>
        <v>0</v>
      </c>
      <c r="J123" s="187">
        <f t="shared" si="16"/>
        <v>0</v>
      </c>
      <c r="K123" s="177"/>
      <c r="L123" s="152"/>
      <c r="M123" s="182">
        <f t="shared" si="17"/>
        <v>0</v>
      </c>
      <c r="N123" s="187">
        <f t="shared" si="18"/>
        <v>0</v>
      </c>
    </row>
    <row r="124" spans="1:14" ht="12.75">
      <c r="A124" s="211">
        <f t="shared" si="12"/>
        <v>17</v>
      </c>
      <c r="B124" s="212" t="str">
        <f t="shared" si="12"/>
        <v>a rider 17</v>
      </c>
      <c r="C124" s="177"/>
      <c r="D124" s="153"/>
      <c r="E124" s="182">
        <f t="shared" si="13"/>
        <v>0</v>
      </c>
      <c r="F124" s="187">
        <f t="shared" si="14"/>
        <v>0</v>
      </c>
      <c r="G124" s="216"/>
      <c r="H124" s="152"/>
      <c r="I124" s="182">
        <f t="shared" si="15"/>
        <v>0</v>
      </c>
      <c r="J124" s="187">
        <f t="shared" si="16"/>
        <v>0</v>
      </c>
      <c r="K124" s="177"/>
      <c r="L124" s="152"/>
      <c r="M124" s="182">
        <f t="shared" si="17"/>
        <v>0</v>
      </c>
      <c r="N124" s="187">
        <f t="shared" si="18"/>
        <v>0</v>
      </c>
    </row>
    <row r="125" spans="1:14" ht="12.75">
      <c r="A125" s="211">
        <f t="shared" si="12"/>
        <v>18</v>
      </c>
      <c r="B125" s="212" t="str">
        <f t="shared" si="12"/>
        <v>a rider 18</v>
      </c>
      <c r="C125" s="177"/>
      <c r="D125" s="153"/>
      <c r="E125" s="182">
        <f t="shared" si="13"/>
        <v>0</v>
      </c>
      <c r="F125" s="187">
        <f t="shared" si="14"/>
        <v>0</v>
      </c>
      <c r="G125" s="216"/>
      <c r="H125" s="152"/>
      <c r="I125" s="182">
        <f t="shared" si="15"/>
        <v>0</v>
      </c>
      <c r="J125" s="187">
        <f t="shared" si="16"/>
        <v>0</v>
      </c>
      <c r="K125" s="177"/>
      <c r="L125" s="152"/>
      <c r="M125" s="182">
        <f t="shared" si="17"/>
        <v>0</v>
      </c>
      <c r="N125" s="187">
        <f t="shared" si="18"/>
        <v>0</v>
      </c>
    </row>
    <row r="126" spans="1:14" ht="12.75">
      <c r="A126" s="211">
        <f aca="true" t="shared" si="19" ref="A126:B137">A23</f>
        <v>19</v>
      </c>
      <c r="B126" s="212" t="str">
        <f t="shared" si="19"/>
        <v>a rider 19</v>
      </c>
      <c r="C126" s="177"/>
      <c r="D126" s="153"/>
      <c r="E126" s="182">
        <f t="shared" si="13"/>
        <v>0</v>
      </c>
      <c r="F126" s="187">
        <f t="shared" si="14"/>
        <v>0</v>
      </c>
      <c r="G126" s="216"/>
      <c r="H126" s="152"/>
      <c r="I126" s="182">
        <f t="shared" si="15"/>
        <v>0</v>
      </c>
      <c r="J126" s="187">
        <f t="shared" si="16"/>
        <v>0</v>
      </c>
      <c r="K126" s="177"/>
      <c r="L126" s="152"/>
      <c r="M126" s="182">
        <f t="shared" si="17"/>
        <v>0</v>
      </c>
      <c r="N126" s="187">
        <f t="shared" si="18"/>
        <v>0</v>
      </c>
    </row>
    <row r="127" spans="1:14" ht="12.75">
      <c r="A127" s="211">
        <f t="shared" si="19"/>
        <v>20</v>
      </c>
      <c r="B127" s="212" t="str">
        <f t="shared" si="19"/>
        <v>a rider 20</v>
      </c>
      <c r="C127" s="177"/>
      <c r="D127" s="153"/>
      <c r="E127" s="182">
        <f t="shared" si="13"/>
        <v>0</v>
      </c>
      <c r="F127" s="187">
        <f t="shared" si="14"/>
        <v>0</v>
      </c>
      <c r="G127" s="216"/>
      <c r="H127" s="152"/>
      <c r="I127" s="182">
        <f t="shared" si="15"/>
        <v>0</v>
      </c>
      <c r="J127" s="187">
        <f t="shared" si="16"/>
        <v>0</v>
      </c>
      <c r="K127" s="177"/>
      <c r="L127" s="152"/>
      <c r="M127" s="182">
        <f t="shared" si="17"/>
        <v>0</v>
      </c>
      <c r="N127" s="187">
        <f t="shared" si="18"/>
        <v>0</v>
      </c>
    </row>
    <row r="128" spans="1:14" ht="12.75">
      <c r="A128" s="211">
        <f t="shared" si="19"/>
        <v>21</v>
      </c>
      <c r="B128" s="212" t="str">
        <f t="shared" si="19"/>
        <v>a rider 21</v>
      </c>
      <c r="C128" s="177"/>
      <c r="D128" s="153"/>
      <c r="E128" s="182">
        <f t="shared" si="13"/>
        <v>0</v>
      </c>
      <c r="F128" s="187">
        <f t="shared" si="14"/>
        <v>0</v>
      </c>
      <c r="G128" s="216"/>
      <c r="H128" s="152"/>
      <c r="I128" s="182">
        <f t="shared" si="15"/>
        <v>0</v>
      </c>
      <c r="J128" s="187">
        <f t="shared" si="16"/>
        <v>0</v>
      </c>
      <c r="K128" s="177"/>
      <c r="L128" s="152"/>
      <c r="M128" s="182">
        <f t="shared" si="17"/>
        <v>0</v>
      </c>
      <c r="N128" s="187">
        <f t="shared" si="18"/>
        <v>0</v>
      </c>
    </row>
    <row r="129" spans="1:14" ht="12.75">
      <c r="A129" s="211">
        <f t="shared" si="19"/>
        <v>22</v>
      </c>
      <c r="B129" s="212" t="str">
        <f t="shared" si="19"/>
        <v>a rider 22</v>
      </c>
      <c r="C129" s="177"/>
      <c r="D129" s="153"/>
      <c r="E129" s="182">
        <f t="shared" si="13"/>
        <v>0</v>
      </c>
      <c r="F129" s="187">
        <f t="shared" si="14"/>
        <v>0</v>
      </c>
      <c r="G129" s="216"/>
      <c r="H129" s="152"/>
      <c r="I129" s="182">
        <f t="shared" si="15"/>
        <v>0</v>
      </c>
      <c r="J129" s="187">
        <f t="shared" si="16"/>
        <v>0</v>
      </c>
      <c r="K129" s="177"/>
      <c r="L129" s="152"/>
      <c r="M129" s="182">
        <f t="shared" si="17"/>
        <v>0</v>
      </c>
      <c r="N129" s="187">
        <f t="shared" si="18"/>
        <v>0</v>
      </c>
    </row>
    <row r="130" spans="1:14" ht="12.75">
      <c r="A130" s="211">
        <f t="shared" si="19"/>
        <v>23</v>
      </c>
      <c r="B130" s="212" t="str">
        <f t="shared" si="19"/>
        <v>a rider 23</v>
      </c>
      <c r="C130" s="177"/>
      <c r="D130" s="153"/>
      <c r="E130" s="182">
        <f t="shared" si="13"/>
        <v>0</v>
      </c>
      <c r="F130" s="187">
        <f t="shared" si="14"/>
        <v>0</v>
      </c>
      <c r="G130" s="216"/>
      <c r="H130" s="152"/>
      <c r="I130" s="182">
        <f t="shared" si="15"/>
        <v>0</v>
      </c>
      <c r="J130" s="187">
        <f t="shared" si="16"/>
        <v>0</v>
      </c>
      <c r="K130" s="177"/>
      <c r="L130" s="152"/>
      <c r="M130" s="182">
        <f t="shared" si="17"/>
        <v>0</v>
      </c>
      <c r="N130" s="187">
        <f t="shared" si="18"/>
        <v>0</v>
      </c>
    </row>
    <row r="131" spans="1:14" ht="12.75">
      <c r="A131" s="211">
        <f t="shared" si="19"/>
        <v>24</v>
      </c>
      <c r="B131" s="212" t="str">
        <f t="shared" si="19"/>
        <v>a rider 24</v>
      </c>
      <c r="C131" s="177"/>
      <c r="D131" s="153"/>
      <c r="E131" s="182">
        <f t="shared" si="13"/>
        <v>0</v>
      </c>
      <c r="F131" s="187">
        <f t="shared" si="14"/>
        <v>0</v>
      </c>
      <c r="G131" s="216"/>
      <c r="H131" s="152"/>
      <c r="I131" s="182">
        <f t="shared" si="15"/>
        <v>0</v>
      </c>
      <c r="J131" s="187">
        <f t="shared" si="16"/>
        <v>0</v>
      </c>
      <c r="K131" s="177"/>
      <c r="L131" s="152"/>
      <c r="M131" s="182">
        <f t="shared" si="17"/>
        <v>0</v>
      </c>
      <c r="N131" s="187">
        <f t="shared" si="18"/>
        <v>0</v>
      </c>
    </row>
    <row r="132" spans="1:14" ht="12.75">
      <c r="A132" s="211">
        <f t="shared" si="19"/>
        <v>25</v>
      </c>
      <c r="B132" s="212" t="str">
        <f t="shared" si="19"/>
        <v>a rider 25</v>
      </c>
      <c r="C132" s="177"/>
      <c r="D132" s="153"/>
      <c r="E132" s="182">
        <f t="shared" si="13"/>
        <v>0</v>
      </c>
      <c r="F132" s="187">
        <f t="shared" si="14"/>
        <v>0</v>
      </c>
      <c r="G132" s="216"/>
      <c r="H132" s="152"/>
      <c r="I132" s="182">
        <f t="shared" si="15"/>
        <v>0</v>
      </c>
      <c r="J132" s="187">
        <f t="shared" si="16"/>
        <v>0</v>
      </c>
      <c r="K132" s="177"/>
      <c r="L132" s="152"/>
      <c r="M132" s="182">
        <f t="shared" si="17"/>
        <v>0</v>
      </c>
      <c r="N132" s="187">
        <f t="shared" si="18"/>
        <v>0</v>
      </c>
    </row>
    <row r="133" spans="1:14" ht="12.75">
      <c r="A133" s="211">
        <f t="shared" si="19"/>
        <v>26</v>
      </c>
      <c r="B133" s="212" t="str">
        <f t="shared" si="19"/>
        <v>a rider 26</v>
      </c>
      <c r="C133" s="177"/>
      <c r="D133" s="153"/>
      <c r="E133" s="182">
        <f t="shared" si="13"/>
        <v>0</v>
      </c>
      <c r="F133" s="187">
        <f t="shared" si="14"/>
        <v>0</v>
      </c>
      <c r="G133" s="216"/>
      <c r="H133" s="152"/>
      <c r="I133" s="182">
        <f t="shared" si="15"/>
        <v>0</v>
      </c>
      <c r="J133" s="187">
        <f t="shared" si="16"/>
        <v>0</v>
      </c>
      <c r="K133" s="177"/>
      <c r="L133" s="152"/>
      <c r="M133" s="182">
        <f t="shared" si="17"/>
        <v>0</v>
      </c>
      <c r="N133" s="187">
        <f t="shared" si="18"/>
        <v>0</v>
      </c>
    </row>
    <row r="134" spans="1:14" ht="12.75">
      <c r="A134" s="211">
        <f t="shared" si="19"/>
        <v>27</v>
      </c>
      <c r="B134" s="212" t="str">
        <f t="shared" si="19"/>
        <v>a rider 27</v>
      </c>
      <c r="C134" s="177"/>
      <c r="D134" s="153"/>
      <c r="E134" s="182">
        <f t="shared" si="13"/>
        <v>0</v>
      </c>
      <c r="F134" s="187">
        <f t="shared" si="14"/>
        <v>0</v>
      </c>
      <c r="G134" s="216"/>
      <c r="H134" s="152"/>
      <c r="I134" s="182">
        <f t="shared" si="15"/>
        <v>0</v>
      </c>
      <c r="J134" s="187">
        <f t="shared" si="16"/>
        <v>0</v>
      </c>
      <c r="K134" s="177"/>
      <c r="L134" s="152"/>
      <c r="M134" s="182">
        <f t="shared" si="17"/>
        <v>0</v>
      </c>
      <c r="N134" s="187">
        <f t="shared" si="18"/>
        <v>0</v>
      </c>
    </row>
    <row r="135" spans="1:14" ht="12.75">
      <c r="A135" s="211">
        <f t="shared" si="19"/>
        <v>28</v>
      </c>
      <c r="B135" s="212" t="str">
        <f t="shared" si="19"/>
        <v>a rider 28</v>
      </c>
      <c r="C135" s="177"/>
      <c r="D135" s="153"/>
      <c r="E135" s="182">
        <f t="shared" si="13"/>
        <v>0</v>
      </c>
      <c r="F135" s="187">
        <f t="shared" si="14"/>
        <v>0</v>
      </c>
      <c r="G135" s="216"/>
      <c r="H135" s="152"/>
      <c r="I135" s="182">
        <f t="shared" si="15"/>
        <v>0</v>
      </c>
      <c r="J135" s="187">
        <f t="shared" si="16"/>
        <v>0</v>
      </c>
      <c r="K135" s="177"/>
      <c r="L135" s="152"/>
      <c r="M135" s="182">
        <f t="shared" si="17"/>
        <v>0</v>
      </c>
      <c r="N135" s="187">
        <f t="shared" si="18"/>
        <v>0</v>
      </c>
    </row>
    <row r="136" spans="1:14" ht="12.75">
      <c r="A136" s="211">
        <f t="shared" si="19"/>
        <v>29</v>
      </c>
      <c r="B136" s="212" t="str">
        <f t="shared" si="19"/>
        <v>a rider 29</v>
      </c>
      <c r="C136" s="177"/>
      <c r="D136" s="153"/>
      <c r="E136" s="182">
        <f t="shared" si="13"/>
        <v>0</v>
      </c>
      <c r="F136" s="187">
        <f t="shared" si="14"/>
        <v>0</v>
      </c>
      <c r="G136" s="216"/>
      <c r="H136" s="152"/>
      <c r="I136" s="182">
        <f t="shared" si="15"/>
        <v>0</v>
      </c>
      <c r="J136" s="187">
        <f t="shared" si="16"/>
        <v>0</v>
      </c>
      <c r="K136" s="177"/>
      <c r="L136" s="152"/>
      <c r="M136" s="182">
        <f t="shared" si="17"/>
        <v>0</v>
      </c>
      <c r="N136" s="187">
        <f t="shared" si="18"/>
        <v>0</v>
      </c>
    </row>
    <row r="137" spans="1:14" ht="13.5" thickBot="1">
      <c r="A137" s="213">
        <f t="shared" si="19"/>
        <v>30</v>
      </c>
      <c r="B137" s="214" t="str">
        <f t="shared" si="19"/>
        <v>a rider 30</v>
      </c>
      <c r="C137" s="180"/>
      <c r="D137" s="155"/>
      <c r="E137" s="188">
        <f t="shared" si="13"/>
        <v>0</v>
      </c>
      <c r="F137" s="190">
        <f>C137-E137-D137</f>
        <v>0</v>
      </c>
      <c r="G137" s="217"/>
      <c r="H137" s="154"/>
      <c r="I137" s="188">
        <f>D68+D102</f>
        <v>0</v>
      </c>
      <c r="J137" s="190">
        <f t="shared" si="16"/>
        <v>0</v>
      </c>
      <c r="K137" s="180"/>
      <c r="L137" s="175"/>
      <c r="M137" s="188">
        <f t="shared" si="17"/>
        <v>0</v>
      </c>
      <c r="N137" s="190">
        <f t="shared" si="18"/>
        <v>0</v>
      </c>
    </row>
    <row r="140" spans="1:7" ht="12.75">
      <c r="A140" s="31" t="s">
        <v>192</v>
      </c>
      <c r="D140" s="31" t="s">
        <v>192</v>
      </c>
      <c r="G140" s="31" t="s">
        <v>192</v>
      </c>
    </row>
    <row r="141" spans="1:7" ht="12.75">
      <c r="A141" s="31" t="s">
        <v>83</v>
      </c>
      <c r="D141" s="31" t="s">
        <v>91</v>
      </c>
      <c r="G141" s="9" t="s">
        <v>92</v>
      </c>
    </row>
    <row r="142" spans="1:8" ht="12.75">
      <c r="A142" s="32">
        <v>1</v>
      </c>
      <c r="B142" s="37">
        <v>10</v>
      </c>
      <c r="D142" s="32">
        <v>1</v>
      </c>
      <c r="E142" s="37">
        <v>5</v>
      </c>
      <c r="G142" s="32">
        <v>1</v>
      </c>
      <c r="H142" s="37">
        <v>5</v>
      </c>
    </row>
    <row r="143" spans="1:8" ht="12.75">
      <c r="A143" s="32">
        <v>2</v>
      </c>
      <c r="B143" s="37">
        <v>8</v>
      </c>
      <c r="D143" s="32">
        <v>2</v>
      </c>
      <c r="E143" s="37">
        <v>3</v>
      </c>
      <c r="G143" s="32">
        <v>2</v>
      </c>
      <c r="H143" s="37">
        <v>3</v>
      </c>
    </row>
    <row r="144" spans="1:8" ht="12.75">
      <c r="A144" s="32">
        <v>3</v>
      </c>
      <c r="B144" s="37">
        <v>6</v>
      </c>
      <c r="D144" s="32">
        <v>3</v>
      </c>
      <c r="E144" s="37">
        <v>1</v>
      </c>
      <c r="G144" s="32">
        <v>3</v>
      </c>
      <c r="H144" s="37">
        <v>1</v>
      </c>
    </row>
    <row r="145" spans="1:2" ht="12.75">
      <c r="A145" s="32">
        <v>4</v>
      </c>
      <c r="B145" s="37">
        <v>4</v>
      </c>
    </row>
    <row r="146" spans="1:2" ht="12.75">
      <c r="A146" s="32">
        <v>5</v>
      </c>
      <c r="B146" s="37">
        <v>2</v>
      </c>
    </row>
    <row r="148" ht="12.75">
      <c r="A148" s="181" t="s">
        <v>195</v>
      </c>
    </row>
    <row r="149" ht="12.75">
      <c r="A149" s="181" t="s">
        <v>196</v>
      </c>
    </row>
  </sheetData>
  <sheetProtection/>
  <mergeCells count="3">
    <mergeCell ref="C106:F106"/>
    <mergeCell ref="G106:J106"/>
    <mergeCell ref="K106:N106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5"/>
  <sheetViews>
    <sheetView zoomScale="75" zoomScaleNormal="75" zoomScalePageLayoutView="0" workbookViewId="0" topLeftCell="A82">
      <selection activeCell="B17" sqref="B17"/>
    </sheetView>
  </sheetViews>
  <sheetFormatPr defaultColWidth="9.140625" defaultRowHeight="12.75"/>
  <cols>
    <col min="1" max="1" width="8.8515625" style="32" bestFit="1" customWidth="1"/>
    <col min="2" max="2" width="17.28125" style="37" bestFit="1" customWidth="1"/>
    <col min="3" max="3" width="11.421875" style="37" bestFit="1" customWidth="1"/>
    <col min="4" max="6" width="14.00390625" style="37" bestFit="1" customWidth="1"/>
    <col min="7" max="7" width="13.57421875" style="37" bestFit="1" customWidth="1"/>
    <col min="8" max="8" width="12.28125" style="37" bestFit="1" customWidth="1"/>
    <col min="9" max="9" width="12.57421875" style="37" bestFit="1" customWidth="1"/>
    <col min="10" max="10" width="11.421875" style="37" bestFit="1" customWidth="1"/>
    <col min="11" max="11" width="13.57421875" style="37" bestFit="1" customWidth="1"/>
    <col min="12" max="12" width="12.28125" style="37" bestFit="1" customWidth="1"/>
    <col min="13" max="13" width="12.57421875" style="37" bestFit="1" customWidth="1"/>
    <col min="14" max="14" width="11.421875" style="37" bestFit="1" customWidth="1"/>
    <col min="15" max="15" width="13.57421875" style="37" bestFit="1" customWidth="1"/>
    <col min="16" max="16" width="12.28125" style="37" bestFit="1" customWidth="1"/>
    <col min="17" max="17" width="12.57421875" style="37" bestFit="1" customWidth="1"/>
    <col min="18" max="18" width="11.421875" style="37" bestFit="1" customWidth="1"/>
    <col min="19" max="19" width="13.57421875" style="37" bestFit="1" customWidth="1"/>
    <col min="20" max="20" width="9.8515625" style="37" bestFit="1" customWidth="1"/>
    <col min="21" max="16384" width="9.140625" style="37" customWidth="1"/>
  </cols>
  <sheetData>
    <row r="1" ht="13.5" thickBot="1">
      <c r="A1" s="31" t="s">
        <v>99</v>
      </c>
    </row>
    <row r="2" spans="4:19" s="9" customFormat="1" ht="13.5" thickBot="1">
      <c r="D2" s="338" t="s">
        <v>65</v>
      </c>
      <c r="E2" s="336"/>
      <c r="F2" s="336"/>
      <c r="G2" s="337"/>
      <c r="H2" s="336" t="s">
        <v>66</v>
      </c>
      <c r="I2" s="336"/>
      <c r="J2" s="336"/>
      <c r="K2" s="337"/>
      <c r="L2" s="338" t="s">
        <v>67</v>
      </c>
      <c r="M2" s="336"/>
      <c r="N2" s="336"/>
      <c r="O2" s="337"/>
      <c r="P2" s="338" t="s">
        <v>68</v>
      </c>
      <c r="Q2" s="336"/>
      <c r="R2" s="336"/>
      <c r="S2" s="337"/>
    </row>
    <row r="3" spans="1:20" s="18" customFormat="1" ht="13.5" thickBot="1">
      <c r="A3" s="28" t="s">
        <v>5</v>
      </c>
      <c r="B3" s="33" t="s">
        <v>0</v>
      </c>
      <c r="C3" s="34" t="s">
        <v>1</v>
      </c>
      <c r="D3" s="28" t="s">
        <v>84</v>
      </c>
      <c r="E3" s="33" t="s">
        <v>85</v>
      </c>
      <c r="F3" s="33" t="s">
        <v>86</v>
      </c>
      <c r="G3" s="34" t="s">
        <v>87</v>
      </c>
      <c r="H3" s="35" t="s">
        <v>84</v>
      </c>
      <c r="I3" s="33" t="s">
        <v>85</v>
      </c>
      <c r="J3" s="33" t="s">
        <v>86</v>
      </c>
      <c r="K3" s="34" t="s">
        <v>87</v>
      </c>
      <c r="L3" s="28" t="s">
        <v>84</v>
      </c>
      <c r="M3" s="33" t="s">
        <v>85</v>
      </c>
      <c r="N3" s="33" t="s">
        <v>86</v>
      </c>
      <c r="O3" s="34" t="s">
        <v>87</v>
      </c>
      <c r="P3" s="28" t="s">
        <v>84</v>
      </c>
      <c r="Q3" s="33" t="s">
        <v>85</v>
      </c>
      <c r="R3" s="33" t="s">
        <v>86</v>
      </c>
      <c r="S3" s="34" t="s">
        <v>87</v>
      </c>
      <c r="T3" s="36" t="s">
        <v>88</v>
      </c>
    </row>
    <row r="4" spans="1:20" ht="12.75">
      <c r="A4" s="245">
        <v>1</v>
      </c>
      <c r="B4" s="246" t="s">
        <v>16</v>
      </c>
      <c r="C4" s="163" t="s">
        <v>70</v>
      </c>
      <c r="D4" s="247">
        <f>$C106</f>
        <v>16</v>
      </c>
      <c r="E4" s="248">
        <f>C38</f>
        <v>0</v>
      </c>
      <c r="F4" s="248">
        <f>C72</f>
        <v>5</v>
      </c>
      <c r="G4" s="249">
        <f>SUM(D4:F4)</f>
        <v>21</v>
      </c>
      <c r="H4" s="247">
        <f>$D106</f>
        <v>14</v>
      </c>
      <c r="I4" s="248">
        <v>0</v>
      </c>
      <c r="J4" s="248">
        <v>0</v>
      </c>
      <c r="K4" s="249">
        <f>SUM(H4:J4)</f>
        <v>14</v>
      </c>
      <c r="L4" s="247">
        <f>$E106</f>
        <v>0</v>
      </c>
      <c r="M4" s="248">
        <f>D38</f>
        <v>2</v>
      </c>
      <c r="N4" s="248">
        <f>D72</f>
        <v>9</v>
      </c>
      <c r="O4" s="249">
        <f>SUM(L4:N4)</f>
        <v>11</v>
      </c>
      <c r="P4" s="247">
        <f>$F106</f>
        <v>6</v>
      </c>
      <c r="Q4" s="248">
        <f>E38</f>
        <v>1</v>
      </c>
      <c r="R4" s="248">
        <f>E72</f>
        <v>5</v>
      </c>
      <c r="S4" s="249">
        <f>SUM(P4:R4)</f>
        <v>12</v>
      </c>
      <c r="T4" s="67">
        <f aca="true" t="shared" si="0" ref="T4:T33">G4+K4+O4+S4</f>
        <v>58</v>
      </c>
    </row>
    <row r="5" spans="1:20" ht="12.75">
      <c r="A5" s="227">
        <v>2</v>
      </c>
      <c r="B5" s="250" t="s">
        <v>18</v>
      </c>
      <c r="C5" s="164" t="s">
        <v>17</v>
      </c>
      <c r="D5" s="251">
        <f aca="true" t="shared" si="1" ref="D5:D33">$C107</f>
        <v>0</v>
      </c>
      <c r="E5" s="252">
        <f aca="true" t="shared" si="2" ref="E5:E33">C39</f>
        <v>0</v>
      </c>
      <c r="F5" s="252">
        <f aca="true" t="shared" si="3" ref="F5:F33">C73</f>
        <v>0</v>
      </c>
      <c r="G5" s="253">
        <f aca="true" t="shared" si="4" ref="G5:G33">SUM(D5:F5)</f>
        <v>0</v>
      </c>
      <c r="H5" s="251">
        <f aca="true" t="shared" si="5" ref="H5:H33">$D107</f>
        <v>4</v>
      </c>
      <c r="I5" s="252">
        <v>0</v>
      </c>
      <c r="J5" s="252">
        <v>0</v>
      </c>
      <c r="K5" s="253">
        <f aca="true" t="shared" si="6" ref="K5:K33">SUM(H5:J5)</f>
        <v>4</v>
      </c>
      <c r="L5" s="251">
        <f aca="true" t="shared" si="7" ref="L5:L33">$E107</f>
        <v>0</v>
      </c>
      <c r="M5" s="252">
        <f aca="true" t="shared" si="8" ref="M5:M33">D39</f>
        <v>0</v>
      </c>
      <c r="N5" s="252">
        <f aca="true" t="shared" si="9" ref="N5:N33">D73</f>
        <v>0</v>
      </c>
      <c r="O5" s="253">
        <f aca="true" t="shared" si="10" ref="O5:O33">SUM(L5:N5)</f>
        <v>0</v>
      </c>
      <c r="P5" s="251">
        <f aca="true" t="shared" si="11" ref="P5:P33">$F107</f>
        <v>0</v>
      </c>
      <c r="Q5" s="252">
        <f aca="true" t="shared" si="12" ref="Q5:Q33">E39</f>
        <v>0</v>
      </c>
      <c r="R5" s="252">
        <f aca="true" t="shared" si="13" ref="R5:R33">E73</f>
        <v>0</v>
      </c>
      <c r="S5" s="253">
        <f aca="true" t="shared" si="14" ref="S5:S33">SUM(P5:R5)</f>
        <v>0</v>
      </c>
      <c r="T5" s="68">
        <f t="shared" si="0"/>
        <v>4</v>
      </c>
    </row>
    <row r="6" spans="1:20" ht="12.75">
      <c r="A6" s="227">
        <v>3</v>
      </c>
      <c r="B6" s="250" t="s">
        <v>19</v>
      </c>
      <c r="C6" s="164" t="s">
        <v>40</v>
      </c>
      <c r="D6" s="251">
        <f t="shared" si="1"/>
        <v>0</v>
      </c>
      <c r="E6" s="252">
        <f t="shared" si="2"/>
        <v>0</v>
      </c>
      <c r="F6" s="252">
        <f t="shared" si="3"/>
        <v>0</v>
      </c>
      <c r="G6" s="253">
        <f t="shared" si="4"/>
        <v>0</v>
      </c>
      <c r="H6" s="251">
        <f t="shared" si="5"/>
        <v>4</v>
      </c>
      <c r="I6" s="252">
        <v>0</v>
      </c>
      <c r="J6" s="252">
        <v>0</v>
      </c>
      <c r="K6" s="253">
        <f t="shared" si="6"/>
        <v>4</v>
      </c>
      <c r="L6" s="251">
        <f t="shared" si="7"/>
        <v>0</v>
      </c>
      <c r="M6" s="252">
        <f t="shared" si="8"/>
        <v>0</v>
      </c>
      <c r="N6" s="252">
        <f t="shared" si="9"/>
        <v>0</v>
      </c>
      <c r="O6" s="253">
        <f t="shared" si="10"/>
        <v>0</v>
      </c>
      <c r="P6" s="251">
        <f t="shared" si="11"/>
        <v>12</v>
      </c>
      <c r="Q6" s="252">
        <f t="shared" si="12"/>
        <v>0</v>
      </c>
      <c r="R6" s="252">
        <f t="shared" si="13"/>
        <v>0</v>
      </c>
      <c r="S6" s="253">
        <f t="shared" si="14"/>
        <v>12</v>
      </c>
      <c r="T6" s="68">
        <f t="shared" si="0"/>
        <v>16</v>
      </c>
    </row>
    <row r="7" spans="1:20" ht="12.75">
      <c r="A7" s="227">
        <v>4</v>
      </c>
      <c r="B7" s="250" t="s">
        <v>23</v>
      </c>
      <c r="C7" s="164" t="s">
        <v>24</v>
      </c>
      <c r="D7" s="251">
        <f t="shared" si="1"/>
        <v>0</v>
      </c>
      <c r="E7" s="252">
        <f t="shared" si="2"/>
        <v>0</v>
      </c>
      <c r="F7" s="252">
        <f t="shared" si="3"/>
        <v>0</v>
      </c>
      <c r="G7" s="253">
        <f t="shared" si="4"/>
        <v>0</v>
      </c>
      <c r="H7" s="251">
        <f t="shared" si="5"/>
        <v>6</v>
      </c>
      <c r="I7" s="252">
        <v>0</v>
      </c>
      <c r="J7" s="252">
        <v>0</v>
      </c>
      <c r="K7" s="253">
        <f t="shared" si="6"/>
        <v>6</v>
      </c>
      <c r="L7" s="251">
        <f t="shared" si="7"/>
        <v>0</v>
      </c>
      <c r="M7" s="252">
        <f t="shared" si="8"/>
        <v>0</v>
      </c>
      <c r="N7" s="252">
        <f t="shared" si="9"/>
        <v>0</v>
      </c>
      <c r="O7" s="253">
        <f t="shared" si="10"/>
        <v>0</v>
      </c>
      <c r="P7" s="251">
        <f t="shared" si="11"/>
        <v>0</v>
      </c>
      <c r="Q7" s="252">
        <f t="shared" si="12"/>
        <v>0</v>
      </c>
      <c r="R7" s="252">
        <f t="shared" si="13"/>
        <v>0</v>
      </c>
      <c r="S7" s="253">
        <f t="shared" si="14"/>
        <v>0</v>
      </c>
      <c r="T7" s="68">
        <f t="shared" si="0"/>
        <v>6</v>
      </c>
    </row>
    <row r="8" spans="1:20" ht="12.75">
      <c r="A8" s="227">
        <v>5</v>
      </c>
      <c r="B8" s="250" t="s">
        <v>25</v>
      </c>
      <c r="C8" s="164" t="s">
        <v>24</v>
      </c>
      <c r="D8" s="251">
        <f t="shared" si="1"/>
        <v>12</v>
      </c>
      <c r="E8" s="252">
        <f t="shared" si="2"/>
        <v>0</v>
      </c>
      <c r="F8" s="252">
        <f t="shared" si="3"/>
        <v>7</v>
      </c>
      <c r="G8" s="253">
        <f t="shared" si="4"/>
        <v>19</v>
      </c>
      <c r="H8" s="251">
        <f t="shared" si="5"/>
        <v>4</v>
      </c>
      <c r="I8" s="252">
        <v>0</v>
      </c>
      <c r="J8" s="252">
        <v>0</v>
      </c>
      <c r="K8" s="253">
        <f t="shared" si="6"/>
        <v>4</v>
      </c>
      <c r="L8" s="251">
        <f t="shared" si="7"/>
        <v>6</v>
      </c>
      <c r="M8" s="252">
        <f t="shared" si="8"/>
        <v>4</v>
      </c>
      <c r="N8" s="252">
        <f t="shared" si="9"/>
        <v>3</v>
      </c>
      <c r="O8" s="253">
        <f t="shared" si="10"/>
        <v>13</v>
      </c>
      <c r="P8" s="251">
        <f t="shared" si="11"/>
        <v>0</v>
      </c>
      <c r="Q8" s="252">
        <f t="shared" si="12"/>
        <v>5</v>
      </c>
      <c r="R8" s="252">
        <f t="shared" si="13"/>
        <v>3</v>
      </c>
      <c r="S8" s="253">
        <f t="shared" si="14"/>
        <v>8</v>
      </c>
      <c r="T8" s="68">
        <f t="shared" si="0"/>
        <v>44</v>
      </c>
    </row>
    <row r="9" spans="1:20" ht="12.75">
      <c r="A9" s="227">
        <v>6</v>
      </c>
      <c r="B9" s="250" t="s">
        <v>26</v>
      </c>
      <c r="C9" s="164" t="s">
        <v>3</v>
      </c>
      <c r="D9" s="251">
        <f t="shared" si="1"/>
        <v>4</v>
      </c>
      <c r="E9" s="252">
        <f t="shared" si="2"/>
        <v>1</v>
      </c>
      <c r="F9" s="252">
        <f t="shared" si="3"/>
        <v>0</v>
      </c>
      <c r="G9" s="253">
        <f t="shared" si="4"/>
        <v>5</v>
      </c>
      <c r="H9" s="251">
        <f t="shared" si="5"/>
        <v>6</v>
      </c>
      <c r="I9" s="252">
        <v>0</v>
      </c>
      <c r="J9" s="252">
        <v>0</v>
      </c>
      <c r="K9" s="253">
        <f t="shared" si="6"/>
        <v>6</v>
      </c>
      <c r="L9" s="251">
        <f t="shared" si="7"/>
        <v>0</v>
      </c>
      <c r="M9" s="252">
        <f t="shared" si="8"/>
        <v>0</v>
      </c>
      <c r="N9" s="252">
        <f t="shared" si="9"/>
        <v>0</v>
      </c>
      <c r="O9" s="253">
        <f t="shared" si="10"/>
        <v>0</v>
      </c>
      <c r="P9" s="251">
        <f t="shared" si="11"/>
        <v>14</v>
      </c>
      <c r="Q9" s="252">
        <f t="shared" si="12"/>
        <v>0</v>
      </c>
      <c r="R9" s="252">
        <f t="shared" si="13"/>
        <v>0</v>
      </c>
      <c r="S9" s="253">
        <f t="shared" si="14"/>
        <v>14</v>
      </c>
      <c r="T9" s="68">
        <f t="shared" si="0"/>
        <v>25</v>
      </c>
    </row>
    <row r="10" spans="1:20" ht="12.75">
      <c r="A10" s="227">
        <v>7</v>
      </c>
      <c r="B10" s="250" t="s">
        <v>27</v>
      </c>
      <c r="C10" s="164" t="s">
        <v>3</v>
      </c>
      <c r="D10" s="251">
        <f t="shared" si="1"/>
        <v>0</v>
      </c>
      <c r="E10" s="252">
        <f t="shared" si="2"/>
        <v>0</v>
      </c>
      <c r="F10" s="252">
        <f t="shared" si="3"/>
        <v>0</v>
      </c>
      <c r="G10" s="253">
        <f t="shared" si="4"/>
        <v>0</v>
      </c>
      <c r="H10" s="251">
        <f t="shared" si="5"/>
        <v>8</v>
      </c>
      <c r="I10" s="252">
        <v>0</v>
      </c>
      <c r="J10" s="252">
        <v>0</v>
      </c>
      <c r="K10" s="253">
        <f t="shared" si="6"/>
        <v>8</v>
      </c>
      <c r="L10" s="251">
        <f t="shared" si="7"/>
        <v>0</v>
      </c>
      <c r="M10" s="252">
        <f t="shared" si="8"/>
        <v>0</v>
      </c>
      <c r="N10" s="252">
        <f t="shared" si="9"/>
        <v>0</v>
      </c>
      <c r="O10" s="253">
        <f t="shared" si="10"/>
        <v>0</v>
      </c>
      <c r="P10" s="251">
        <f t="shared" si="11"/>
        <v>0</v>
      </c>
      <c r="Q10" s="252">
        <f t="shared" si="12"/>
        <v>0</v>
      </c>
      <c r="R10" s="252">
        <f t="shared" si="13"/>
        <v>0</v>
      </c>
      <c r="S10" s="253">
        <f t="shared" si="14"/>
        <v>0</v>
      </c>
      <c r="T10" s="68">
        <f t="shared" si="0"/>
        <v>8</v>
      </c>
    </row>
    <row r="11" spans="1:20" ht="12.75">
      <c r="A11" s="227">
        <v>8</v>
      </c>
      <c r="B11" s="250" t="s">
        <v>28</v>
      </c>
      <c r="C11" s="164" t="s">
        <v>3</v>
      </c>
      <c r="D11" s="251">
        <f t="shared" si="1"/>
        <v>14</v>
      </c>
      <c r="E11" s="252">
        <f t="shared" si="2"/>
        <v>0</v>
      </c>
      <c r="F11" s="252">
        <f t="shared" si="3"/>
        <v>10</v>
      </c>
      <c r="G11" s="253">
        <f t="shared" si="4"/>
        <v>24</v>
      </c>
      <c r="H11" s="251">
        <f t="shared" si="5"/>
        <v>6</v>
      </c>
      <c r="I11" s="252">
        <v>0</v>
      </c>
      <c r="J11" s="252">
        <v>0</v>
      </c>
      <c r="K11" s="253">
        <f t="shared" si="6"/>
        <v>6</v>
      </c>
      <c r="L11" s="251">
        <f t="shared" si="7"/>
        <v>4</v>
      </c>
      <c r="M11" s="252">
        <f t="shared" si="8"/>
        <v>8</v>
      </c>
      <c r="N11" s="252">
        <f t="shared" si="9"/>
        <v>5</v>
      </c>
      <c r="O11" s="253">
        <f t="shared" si="10"/>
        <v>17</v>
      </c>
      <c r="P11" s="251">
        <f t="shared" si="11"/>
        <v>0</v>
      </c>
      <c r="Q11" s="252">
        <f t="shared" si="12"/>
        <v>0</v>
      </c>
      <c r="R11" s="252">
        <f t="shared" si="13"/>
        <v>2</v>
      </c>
      <c r="S11" s="253">
        <f t="shared" si="14"/>
        <v>2</v>
      </c>
      <c r="T11" s="68">
        <f t="shared" si="0"/>
        <v>49</v>
      </c>
    </row>
    <row r="12" spans="1:20" ht="12.75">
      <c r="A12" s="227">
        <v>9</v>
      </c>
      <c r="B12" s="250" t="s">
        <v>29</v>
      </c>
      <c r="C12" s="164" t="s">
        <v>3</v>
      </c>
      <c r="D12" s="251">
        <f t="shared" si="1"/>
        <v>0</v>
      </c>
      <c r="E12" s="252">
        <f t="shared" si="2"/>
        <v>0</v>
      </c>
      <c r="F12" s="252">
        <f t="shared" si="3"/>
        <v>0</v>
      </c>
      <c r="G12" s="253">
        <f t="shared" si="4"/>
        <v>0</v>
      </c>
      <c r="H12" s="251">
        <f t="shared" si="5"/>
        <v>4</v>
      </c>
      <c r="I12" s="252">
        <v>0</v>
      </c>
      <c r="J12" s="252">
        <v>0</v>
      </c>
      <c r="K12" s="253">
        <f t="shared" si="6"/>
        <v>4</v>
      </c>
      <c r="L12" s="251">
        <f t="shared" si="7"/>
        <v>0</v>
      </c>
      <c r="M12" s="252">
        <f t="shared" si="8"/>
        <v>0</v>
      </c>
      <c r="N12" s="252">
        <f t="shared" si="9"/>
        <v>0</v>
      </c>
      <c r="O12" s="253">
        <f t="shared" si="10"/>
        <v>0</v>
      </c>
      <c r="P12" s="251">
        <f t="shared" si="11"/>
        <v>0</v>
      </c>
      <c r="Q12" s="252">
        <f t="shared" si="12"/>
        <v>3</v>
      </c>
      <c r="R12" s="252">
        <f t="shared" si="13"/>
        <v>0</v>
      </c>
      <c r="S12" s="253">
        <f t="shared" si="14"/>
        <v>3</v>
      </c>
      <c r="T12" s="68">
        <f t="shared" si="0"/>
        <v>7</v>
      </c>
    </row>
    <row r="13" spans="1:20" ht="12.75">
      <c r="A13" s="227">
        <v>10</v>
      </c>
      <c r="B13" s="250" t="s">
        <v>30</v>
      </c>
      <c r="C13" s="164" t="s">
        <v>3</v>
      </c>
      <c r="D13" s="251">
        <f t="shared" si="1"/>
        <v>0</v>
      </c>
      <c r="E13" s="252">
        <f t="shared" si="2"/>
        <v>0</v>
      </c>
      <c r="F13" s="252">
        <f t="shared" si="3"/>
        <v>0</v>
      </c>
      <c r="G13" s="253">
        <f t="shared" si="4"/>
        <v>0</v>
      </c>
      <c r="H13" s="251">
        <f t="shared" si="5"/>
        <v>2</v>
      </c>
      <c r="I13" s="252">
        <v>0</v>
      </c>
      <c r="J13" s="252">
        <v>0</v>
      </c>
      <c r="K13" s="253">
        <f t="shared" si="6"/>
        <v>2</v>
      </c>
      <c r="L13" s="251">
        <f t="shared" si="7"/>
        <v>0</v>
      </c>
      <c r="M13" s="252">
        <f t="shared" si="8"/>
        <v>0</v>
      </c>
      <c r="N13" s="252">
        <f t="shared" si="9"/>
        <v>0</v>
      </c>
      <c r="O13" s="253">
        <f t="shared" si="10"/>
        <v>0</v>
      </c>
      <c r="P13" s="251">
        <f t="shared" si="11"/>
        <v>10</v>
      </c>
      <c r="Q13" s="252">
        <f t="shared" si="12"/>
        <v>0</v>
      </c>
      <c r="R13" s="252">
        <f t="shared" si="13"/>
        <v>0</v>
      </c>
      <c r="S13" s="253">
        <f t="shared" si="14"/>
        <v>10</v>
      </c>
      <c r="T13" s="68">
        <f t="shared" si="0"/>
        <v>12</v>
      </c>
    </row>
    <row r="14" spans="1:20" ht="12.75">
      <c r="A14" s="227">
        <v>11</v>
      </c>
      <c r="B14" s="250" t="s">
        <v>31</v>
      </c>
      <c r="C14" s="164" t="s">
        <v>3</v>
      </c>
      <c r="D14" s="251">
        <f t="shared" si="1"/>
        <v>0</v>
      </c>
      <c r="E14" s="252">
        <f t="shared" si="2"/>
        <v>0</v>
      </c>
      <c r="F14" s="252">
        <f t="shared" si="3"/>
        <v>0</v>
      </c>
      <c r="G14" s="253">
        <f t="shared" si="4"/>
        <v>0</v>
      </c>
      <c r="H14" s="251">
        <f t="shared" si="5"/>
        <v>4</v>
      </c>
      <c r="I14" s="252">
        <v>0</v>
      </c>
      <c r="J14" s="252">
        <v>0</v>
      </c>
      <c r="K14" s="253">
        <f t="shared" si="6"/>
        <v>4</v>
      </c>
      <c r="L14" s="251">
        <f t="shared" si="7"/>
        <v>8</v>
      </c>
      <c r="M14" s="252">
        <f t="shared" si="8"/>
        <v>5</v>
      </c>
      <c r="N14" s="252">
        <f t="shared" si="9"/>
        <v>0</v>
      </c>
      <c r="O14" s="253">
        <f t="shared" si="10"/>
        <v>13</v>
      </c>
      <c r="P14" s="251">
        <f t="shared" si="11"/>
        <v>4</v>
      </c>
      <c r="Q14" s="252">
        <f t="shared" si="12"/>
        <v>2</v>
      </c>
      <c r="R14" s="252">
        <f t="shared" si="13"/>
        <v>1</v>
      </c>
      <c r="S14" s="253">
        <f t="shared" si="14"/>
        <v>7</v>
      </c>
      <c r="T14" s="68">
        <f t="shared" si="0"/>
        <v>24</v>
      </c>
    </row>
    <row r="15" spans="1:20" ht="12.75">
      <c r="A15" s="227">
        <v>12</v>
      </c>
      <c r="B15" s="250" t="s">
        <v>32</v>
      </c>
      <c r="C15" s="164" t="s">
        <v>3</v>
      </c>
      <c r="D15" s="251">
        <f t="shared" si="1"/>
        <v>6</v>
      </c>
      <c r="E15" s="252">
        <f t="shared" si="2"/>
        <v>3</v>
      </c>
      <c r="F15" s="252">
        <f t="shared" si="3"/>
        <v>10</v>
      </c>
      <c r="G15" s="253">
        <f t="shared" si="4"/>
        <v>19</v>
      </c>
      <c r="H15" s="251">
        <f t="shared" si="5"/>
        <v>6</v>
      </c>
      <c r="I15" s="252">
        <v>0</v>
      </c>
      <c r="J15" s="252">
        <v>0</v>
      </c>
      <c r="K15" s="253">
        <f t="shared" si="6"/>
        <v>6</v>
      </c>
      <c r="L15" s="251">
        <f t="shared" si="7"/>
        <v>0</v>
      </c>
      <c r="M15" s="252">
        <f t="shared" si="8"/>
        <v>13</v>
      </c>
      <c r="N15" s="252">
        <f t="shared" si="9"/>
        <v>4</v>
      </c>
      <c r="O15" s="253">
        <f t="shared" si="10"/>
        <v>17</v>
      </c>
      <c r="P15" s="251">
        <f t="shared" si="11"/>
        <v>0</v>
      </c>
      <c r="Q15" s="252">
        <f t="shared" si="12"/>
        <v>7</v>
      </c>
      <c r="R15" s="252">
        <f t="shared" si="13"/>
        <v>7</v>
      </c>
      <c r="S15" s="253">
        <f t="shared" si="14"/>
        <v>14</v>
      </c>
      <c r="T15" s="68">
        <f t="shared" si="0"/>
        <v>56</v>
      </c>
    </row>
    <row r="16" spans="1:20" ht="12.75">
      <c r="A16" s="227">
        <v>13</v>
      </c>
      <c r="B16" s="250" t="s">
        <v>33</v>
      </c>
      <c r="C16" s="164" t="s">
        <v>3</v>
      </c>
      <c r="D16" s="251">
        <f t="shared" si="1"/>
        <v>0</v>
      </c>
      <c r="E16" s="252">
        <f t="shared" si="2"/>
        <v>2</v>
      </c>
      <c r="F16" s="252">
        <f t="shared" si="3"/>
        <v>0</v>
      </c>
      <c r="G16" s="253">
        <f t="shared" si="4"/>
        <v>2</v>
      </c>
      <c r="H16" s="251">
        <f t="shared" si="5"/>
        <v>4</v>
      </c>
      <c r="I16" s="252">
        <v>0</v>
      </c>
      <c r="J16" s="252">
        <v>0</v>
      </c>
      <c r="K16" s="253">
        <f t="shared" si="6"/>
        <v>4</v>
      </c>
      <c r="L16" s="251">
        <f t="shared" si="7"/>
        <v>14</v>
      </c>
      <c r="M16" s="252">
        <f t="shared" si="8"/>
        <v>0</v>
      </c>
      <c r="N16" s="252">
        <f t="shared" si="9"/>
        <v>7</v>
      </c>
      <c r="O16" s="253">
        <f t="shared" si="10"/>
        <v>21</v>
      </c>
      <c r="P16" s="251">
        <f t="shared" si="11"/>
        <v>0</v>
      </c>
      <c r="Q16" s="252">
        <f t="shared" si="12"/>
        <v>0</v>
      </c>
      <c r="R16" s="252">
        <f t="shared" si="13"/>
        <v>0</v>
      </c>
      <c r="S16" s="253">
        <f t="shared" si="14"/>
        <v>0</v>
      </c>
      <c r="T16" s="68">
        <f t="shared" si="0"/>
        <v>27</v>
      </c>
    </row>
    <row r="17" spans="1:20" ht="12.75">
      <c r="A17" s="227">
        <v>14</v>
      </c>
      <c r="B17" s="250" t="s">
        <v>71</v>
      </c>
      <c r="C17" s="164" t="s">
        <v>3</v>
      </c>
      <c r="D17" s="251">
        <f t="shared" si="1"/>
        <v>0</v>
      </c>
      <c r="E17" s="252">
        <f t="shared" si="2"/>
        <v>0</v>
      </c>
      <c r="F17" s="252">
        <f t="shared" si="3"/>
        <v>0</v>
      </c>
      <c r="G17" s="253">
        <f t="shared" si="4"/>
        <v>0</v>
      </c>
      <c r="H17" s="251">
        <f t="shared" si="5"/>
        <v>6</v>
      </c>
      <c r="I17" s="252">
        <v>0</v>
      </c>
      <c r="J17" s="252">
        <v>0</v>
      </c>
      <c r="K17" s="253">
        <f t="shared" si="6"/>
        <v>6</v>
      </c>
      <c r="L17" s="251">
        <f t="shared" si="7"/>
        <v>0</v>
      </c>
      <c r="M17" s="252">
        <f t="shared" si="8"/>
        <v>0</v>
      </c>
      <c r="N17" s="252">
        <f t="shared" si="9"/>
        <v>5</v>
      </c>
      <c r="O17" s="253">
        <f t="shared" si="10"/>
        <v>5</v>
      </c>
      <c r="P17" s="251">
        <f t="shared" si="11"/>
        <v>0</v>
      </c>
      <c r="Q17" s="252">
        <f t="shared" si="12"/>
        <v>0</v>
      </c>
      <c r="R17" s="252">
        <f t="shared" si="13"/>
        <v>0</v>
      </c>
      <c r="S17" s="253">
        <f t="shared" si="14"/>
        <v>0</v>
      </c>
      <c r="T17" s="68">
        <f t="shared" si="0"/>
        <v>11</v>
      </c>
    </row>
    <row r="18" spans="1:20" ht="12.75">
      <c r="A18" s="227">
        <v>15</v>
      </c>
      <c r="B18" s="250" t="s">
        <v>35</v>
      </c>
      <c r="C18" s="164" t="s">
        <v>3</v>
      </c>
      <c r="D18" s="251">
        <f t="shared" si="1"/>
        <v>0</v>
      </c>
      <c r="E18" s="252">
        <f t="shared" si="2"/>
        <v>0</v>
      </c>
      <c r="F18" s="252">
        <f t="shared" si="3"/>
        <v>0</v>
      </c>
      <c r="G18" s="253">
        <f t="shared" si="4"/>
        <v>0</v>
      </c>
      <c r="H18" s="251">
        <f t="shared" si="5"/>
        <v>4</v>
      </c>
      <c r="I18" s="252">
        <v>0</v>
      </c>
      <c r="J18" s="252">
        <v>0</v>
      </c>
      <c r="K18" s="253">
        <f t="shared" si="6"/>
        <v>4</v>
      </c>
      <c r="L18" s="251">
        <f t="shared" si="7"/>
        <v>0</v>
      </c>
      <c r="M18" s="252">
        <f t="shared" si="8"/>
        <v>4</v>
      </c>
      <c r="N18" s="252">
        <f t="shared" si="9"/>
        <v>0</v>
      </c>
      <c r="O18" s="253">
        <f t="shared" si="10"/>
        <v>4</v>
      </c>
      <c r="P18" s="251">
        <f t="shared" si="11"/>
        <v>0</v>
      </c>
      <c r="Q18" s="252">
        <f t="shared" si="12"/>
        <v>0</v>
      </c>
      <c r="R18" s="252">
        <f t="shared" si="13"/>
        <v>0</v>
      </c>
      <c r="S18" s="253">
        <f t="shared" si="14"/>
        <v>0</v>
      </c>
      <c r="T18" s="68">
        <f t="shared" si="0"/>
        <v>8</v>
      </c>
    </row>
    <row r="19" spans="1:20" ht="12.75">
      <c r="A19" s="227">
        <v>16</v>
      </c>
      <c r="B19" s="250" t="s">
        <v>20</v>
      </c>
      <c r="C19" s="164" t="s">
        <v>3</v>
      </c>
      <c r="D19" s="251">
        <f t="shared" si="1"/>
        <v>0</v>
      </c>
      <c r="E19" s="252">
        <f t="shared" si="2"/>
        <v>0</v>
      </c>
      <c r="F19" s="252">
        <f t="shared" si="3"/>
        <v>1</v>
      </c>
      <c r="G19" s="253">
        <f t="shared" si="4"/>
        <v>1</v>
      </c>
      <c r="H19" s="251">
        <f t="shared" si="5"/>
        <v>12</v>
      </c>
      <c r="I19" s="252">
        <v>0</v>
      </c>
      <c r="J19" s="252">
        <v>0</v>
      </c>
      <c r="K19" s="253">
        <f t="shared" si="6"/>
        <v>12</v>
      </c>
      <c r="L19" s="251">
        <f t="shared" si="7"/>
        <v>16</v>
      </c>
      <c r="M19" s="252">
        <f t="shared" si="8"/>
        <v>13</v>
      </c>
      <c r="N19" s="252">
        <f t="shared" si="9"/>
        <v>5</v>
      </c>
      <c r="O19" s="253">
        <f t="shared" si="10"/>
        <v>34</v>
      </c>
      <c r="P19" s="251">
        <f t="shared" si="11"/>
        <v>0</v>
      </c>
      <c r="Q19" s="252">
        <f t="shared" si="12"/>
        <v>0</v>
      </c>
      <c r="R19" s="252">
        <f t="shared" si="13"/>
        <v>0</v>
      </c>
      <c r="S19" s="253">
        <f t="shared" si="14"/>
        <v>0</v>
      </c>
      <c r="T19" s="68">
        <f t="shared" si="0"/>
        <v>47</v>
      </c>
    </row>
    <row r="20" spans="1:20" ht="12.75">
      <c r="A20" s="227">
        <v>17</v>
      </c>
      <c r="B20" s="250" t="s">
        <v>21</v>
      </c>
      <c r="C20" s="164" t="s">
        <v>22</v>
      </c>
      <c r="D20" s="251">
        <f t="shared" si="1"/>
        <v>0</v>
      </c>
      <c r="E20" s="252">
        <f t="shared" si="2"/>
        <v>0</v>
      </c>
      <c r="F20" s="252">
        <f t="shared" si="3"/>
        <v>0</v>
      </c>
      <c r="G20" s="253">
        <f t="shared" si="4"/>
        <v>0</v>
      </c>
      <c r="H20" s="251">
        <f t="shared" si="5"/>
        <v>4</v>
      </c>
      <c r="I20" s="252">
        <v>0</v>
      </c>
      <c r="J20" s="252">
        <v>0</v>
      </c>
      <c r="K20" s="253">
        <f t="shared" si="6"/>
        <v>4</v>
      </c>
      <c r="L20" s="251">
        <f t="shared" si="7"/>
        <v>12</v>
      </c>
      <c r="M20" s="252">
        <f t="shared" si="8"/>
        <v>0</v>
      </c>
      <c r="N20" s="252">
        <f t="shared" si="9"/>
        <v>0</v>
      </c>
      <c r="O20" s="253">
        <f t="shared" si="10"/>
        <v>12</v>
      </c>
      <c r="P20" s="251">
        <f t="shared" si="11"/>
        <v>0</v>
      </c>
      <c r="Q20" s="252">
        <f t="shared" si="12"/>
        <v>0</v>
      </c>
      <c r="R20" s="252">
        <f t="shared" si="13"/>
        <v>0</v>
      </c>
      <c r="S20" s="253">
        <f t="shared" si="14"/>
        <v>0</v>
      </c>
      <c r="T20" s="68">
        <f t="shared" si="0"/>
        <v>16</v>
      </c>
    </row>
    <row r="21" spans="1:20" ht="12.75">
      <c r="A21" s="227">
        <v>18</v>
      </c>
      <c r="B21" s="250" t="s">
        <v>203</v>
      </c>
      <c r="C21" s="164" t="s">
        <v>22</v>
      </c>
      <c r="D21" s="251" t="str">
        <f t="shared" si="1"/>
        <v>DNS</v>
      </c>
      <c r="E21" s="252">
        <f t="shared" si="2"/>
        <v>0</v>
      </c>
      <c r="F21" s="252">
        <f t="shared" si="3"/>
        <v>0</v>
      </c>
      <c r="G21" s="253">
        <f t="shared" si="4"/>
        <v>0</v>
      </c>
      <c r="H21" s="251" t="str">
        <f t="shared" si="5"/>
        <v>DNS</v>
      </c>
      <c r="I21" s="252">
        <v>0</v>
      </c>
      <c r="J21" s="252">
        <v>0</v>
      </c>
      <c r="K21" s="253">
        <f t="shared" si="6"/>
        <v>0</v>
      </c>
      <c r="L21" s="251" t="str">
        <f t="shared" si="7"/>
        <v>DNS</v>
      </c>
      <c r="M21" s="252">
        <f t="shared" si="8"/>
        <v>0</v>
      </c>
      <c r="N21" s="252">
        <f t="shared" si="9"/>
        <v>0</v>
      </c>
      <c r="O21" s="253">
        <f t="shared" si="10"/>
        <v>0</v>
      </c>
      <c r="P21" s="251" t="str">
        <f t="shared" si="11"/>
        <v>DNS</v>
      </c>
      <c r="Q21" s="252">
        <f t="shared" si="12"/>
        <v>0</v>
      </c>
      <c r="R21" s="252">
        <f t="shared" si="13"/>
        <v>0</v>
      </c>
      <c r="S21" s="253">
        <f t="shared" si="14"/>
        <v>0</v>
      </c>
      <c r="T21" s="68">
        <v>-1</v>
      </c>
    </row>
    <row r="22" spans="1:20" ht="12.75">
      <c r="A22" s="227">
        <v>19</v>
      </c>
      <c r="B22" s="250" t="s">
        <v>36</v>
      </c>
      <c r="C22" s="164" t="s">
        <v>22</v>
      </c>
      <c r="D22" s="251">
        <f t="shared" si="1"/>
        <v>0</v>
      </c>
      <c r="E22" s="252">
        <f t="shared" si="2"/>
        <v>0</v>
      </c>
      <c r="F22" s="252">
        <f t="shared" si="3"/>
        <v>0</v>
      </c>
      <c r="G22" s="253">
        <f t="shared" si="4"/>
        <v>0</v>
      </c>
      <c r="H22" s="251">
        <f t="shared" si="5"/>
        <v>4</v>
      </c>
      <c r="I22" s="252">
        <v>0</v>
      </c>
      <c r="J22" s="252">
        <v>0</v>
      </c>
      <c r="K22" s="253">
        <f t="shared" si="6"/>
        <v>4</v>
      </c>
      <c r="L22" s="251">
        <f t="shared" si="7"/>
        <v>0</v>
      </c>
      <c r="M22" s="252">
        <f t="shared" si="8"/>
        <v>0</v>
      </c>
      <c r="N22" s="252">
        <f t="shared" si="9"/>
        <v>0</v>
      </c>
      <c r="O22" s="253">
        <f t="shared" si="10"/>
        <v>0</v>
      </c>
      <c r="P22" s="251">
        <f t="shared" si="11"/>
        <v>0</v>
      </c>
      <c r="Q22" s="252">
        <f t="shared" si="12"/>
        <v>0</v>
      </c>
      <c r="R22" s="252">
        <f t="shared" si="13"/>
        <v>0</v>
      </c>
      <c r="S22" s="253">
        <f t="shared" si="14"/>
        <v>0</v>
      </c>
      <c r="T22" s="68">
        <f t="shared" si="0"/>
        <v>4</v>
      </c>
    </row>
    <row r="23" spans="1:20" ht="12.75">
      <c r="A23" s="227">
        <v>20</v>
      </c>
      <c r="B23" s="250" t="s">
        <v>37</v>
      </c>
      <c r="C23" s="164" t="s">
        <v>22</v>
      </c>
      <c r="D23" s="251">
        <f t="shared" si="1"/>
        <v>10</v>
      </c>
      <c r="E23" s="252">
        <f t="shared" si="2"/>
        <v>0</v>
      </c>
      <c r="F23" s="252">
        <f t="shared" si="3"/>
        <v>0</v>
      </c>
      <c r="G23" s="253">
        <f t="shared" si="4"/>
        <v>10</v>
      </c>
      <c r="H23" s="251">
        <f t="shared" si="5"/>
        <v>16</v>
      </c>
      <c r="I23" s="252">
        <v>0</v>
      </c>
      <c r="J23" s="252">
        <v>0</v>
      </c>
      <c r="K23" s="253">
        <f t="shared" si="6"/>
        <v>16</v>
      </c>
      <c r="L23" s="251">
        <f t="shared" si="7"/>
        <v>0</v>
      </c>
      <c r="M23" s="252">
        <f t="shared" si="8"/>
        <v>5</v>
      </c>
      <c r="N23" s="252">
        <f t="shared" si="9"/>
        <v>7</v>
      </c>
      <c r="O23" s="253">
        <f t="shared" si="10"/>
        <v>12</v>
      </c>
      <c r="P23" s="251">
        <f t="shared" si="11"/>
        <v>8</v>
      </c>
      <c r="Q23" s="252">
        <f t="shared" si="12"/>
        <v>0</v>
      </c>
      <c r="R23" s="252">
        <f t="shared" si="13"/>
        <v>0</v>
      </c>
      <c r="S23" s="253">
        <f t="shared" si="14"/>
        <v>8</v>
      </c>
      <c r="T23" s="68">
        <f t="shared" si="0"/>
        <v>46</v>
      </c>
    </row>
    <row r="24" spans="1:20" ht="12.75">
      <c r="A24" s="227">
        <v>21</v>
      </c>
      <c r="B24" s="250" t="s">
        <v>38</v>
      </c>
      <c r="C24" s="164" t="s">
        <v>22</v>
      </c>
      <c r="D24" s="251">
        <f t="shared" si="1"/>
        <v>0</v>
      </c>
      <c r="E24" s="252">
        <f t="shared" si="2"/>
        <v>5</v>
      </c>
      <c r="F24" s="252">
        <f t="shared" si="3"/>
        <v>0</v>
      </c>
      <c r="G24" s="253">
        <f t="shared" si="4"/>
        <v>5</v>
      </c>
      <c r="H24" s="251">
        <f t="shared" si="5"/>
        <v>6</v>
      </c>
      <c r="I24" s="252">
        <v>0</v>
      </c>
      <c r="J24" s="252">
        <v>0</v>
      </c>
      <c r="K24" s="253">
        <f t="shared" si="6"/>
        <v>6</v>
      </c>
      <c r="L24" s="251">
        <f t="shared" si="7"/>
        <v>10</v>
      </c>
      <c r="M24" s="252">
        <f t="shared" si="8"/>
        <v>0</v>
      </c>
      <c r="N24" s="252">
        <f t="shared" si="9"/>
        <v>0</v>
      </c>
      <c r="O24" s="253">
        <f t="shared" si="10"/>
        <v>10</v>
      </c>
      <c r="P24" s="251">
        <f t="shared" si="11"/>
        <v>16</v>
      </c>
      <c r="Q24" s="252">
        <f t="shared" si="12"/>
        <v>0</v>
      </c>
      <c r="R24" s="252">
        <f t="shared" si="13"/>
        <v>0</v>
      </c>
      <c r="S24" s="253">
        <f t="shared" si="14"/>
        <v>16</v>
      </c>
      <c r="T24" s="68">
        <f t="shared" si="0"/>
        <v>37</v>
      </c>
    </row>
    <row r="25" spans="1:20" ht="12.75">
      <c r="A25" s="227">
        <v>22</v>
      </c>
      <c r="B25" s="250" t="s">
        <v>34</v>
      </c>
      <c r="C25" s="164" t="s">
        <v>3</v>
      </c>
      <c r="D25" s="251">
        <f t="shared" si="1"/>
        <v>8</v>
      </c>
      <c r="E25" s="252">
        <f t="shared" si="2"/>
        <v>7</v>
      </c>
      <c r="F25" s="252">
        <f t="shared" si="3"/>
        <v>3</v>
      </c>
      <c r="G25" s="253">
        <f t="shared" si="4"/>
        <v>18</v>
      </c>
      <c r="H25" s="251">
        <f t="shared" si="5"/>
        <v>10</v>
      </c>
      <c r="I25" s="252">
        <v>0</v>
      </c>
      <c r="J25" s="252">
        <v>0</v>
      </c>
      <c r="K25" s="253">
        <f t="shared" si="6"/>
        <v>10</v>
      </c>
      <c r="L25" s="251">
        <f t="shared" si="7"/>
        <v>0</v>
      </c>
      <c r="M25" s="252">
        <f t="shared" si="8"/>
        <v>0</v>
      </c>
      <c r="N25" s="252">
        <f t="shared" si="9"/>
        <v>9</v>
      </c>
      <c r="O25" s="253">
        <f t="shared" si="10"/>
        <v>9</v>
      </c>
      <c r="P25" s="251">
        <f t="shared" si="11"/>
        <v>0</v>
      </c>
      <c r="Q25" s="252">
        <f t="shared" si="12"/>
        <v>0</v>
      </c>
      <c r="R25" s="252">
        <f t="shared" si="13"/>
        <v>0</v>
      </c>
      <c r="S25" s="253">
        <f t="shared" si="14"/>
        <v>0</v>
      </c>
      <c r="T25" s="68">
        <f t="shared" si="0"/>
        <v>37</v>
      </c>
    </row>
    <row r="26" spans="1:20" ht="12.75">
      <c r="A26" s="227">
        <v>23</v>
      </c>
      <c r="B26" s="250" t="s">
        <v>146</v>
      </c>
      <c r="C26" s="164" t="s">
        <v>110</v>
      </c>
      <c r="D26" s="251">
        <f t="shared" si="1"/>
        <v>0</v>
      </c>
      <c r="E26" s="252">
        <f t="shared" si="2"/>
        <v>0</v>
      </c>
      <c r="F26" s="252">
        <f t="shared" si="3"/>
        <v>0</v>
      </c>
      <c r="G26" s="253">
        <f t="shared" si="4"/>
        <v>0</v>
      </c>
      <c r="H26" s="251">
        <f t="shared" si="5"/>
        <v>0</v>
      </c>
      <c r="I26" s="252">
        <v>0</v>
      </c>
      <c r="J26" s="252">
        <v>0</v>
      </c>
      <c r="K26" s="253">
        <f t="shared" si="6"/>
        <v>0</v>
      </c>
      <c r="L26" s="251">
        <f t="shared" si="7"/>
        <v>0</v>
      </c>
      <c r="M26" s="252">
        <f t="shared" si="8"/>
        <v>0</v>
      </c>
      <c r="N26" s="252">
        <f t="shared" si="9"/>
        <v>0</v>
      </c>
      <c r="O26" s="253">
        <f t="shared" si="10"/>
        <v>0</v>
      </c>
      <c r="P26" s="251">
        <f t="shared" si="11"/>
        <v>0</v>
      </c>
      <c r="Q26" s="252">
        <f t="shared" si="12"/>
        <v>0</v>
      </c>
      <c r="R26" s="252">
        <f t="shared" si="13"/>
        <v>0</v>
      </c>
      <c r="S26" s="253">
        <f t="shared" si="14"/>
        <v>0</v>
      </c>
      <c r="T26" s="68">
        <f t="shared" si="0"/>
        <v>0</v>
      </c>
    </row>
    <row r="27" spans="1:20" ht="12.75">
      <c r="A27" s="227">
        <v>24</v>
      </c>
      <c r="B27" s="250" t="s">
        <v>147</v>
      </c>
      <c r="C27" s="164" t="s">
        <v>1</v>
      </c>
      <c r="D27" s="251">
        <f t="shared" si="1"/>
        <v>0</v>
      </c>
      <c r="E27" s="252">
        <f t="shared" si="2"/>
        <v>0</v>
      </c>
      <c r="F27" s="252">
        <f t="shared" si="3"/>
        <v>0</v>
      </c>
      <c r="G27" s="253">
        <f t="shared" si="4"/>
        <v>0</v>
      </c>
      <c r="H27" s="251">
        <f t="shared" si="5"/>
        <v>0</v>
      </c>
      <c r="I27" s="252">
        <v>0</v>
      </c>
      <c r="J27" s="252">
        <v>0</v>
      </c>
      <c r="K27" s="253">
        <f t="shared" si="6"/>
        <v>0</v>
      </c>
      <c r="L27" s="251">
        <f t="shared" si="7"/>
        <v>0</v>
      </c>
      <c r="M27" s="252">
        <f t="shared" si="8"/>
        <v>0</v>
      </c>
      <c r="N27" s="252">
        <f t="shared" si="9"/>
        <v>0</v>
      </c>
      <c r="O27" s="253">
        <f t="shared" si="10"/>
        <v>0</v>
      </c>
      <c r="P27" s="251">
        <f t="shared" si="11"/>
        <v>0</v>
      </c>
      <c r="Q27" s="252">
        <f t="shared" si="12"/>
        <v>0</v>
      </c>
      <c r="R27" s="252">
        <f t="shared" si="13"/>
        <v>0</v>
      </c>
      <c r="S27" s="253">
        <f t="shared" si="14"/>
        <v>0</v>
      </c>
      <c r="T27" s="68">
        <f t="shared" si="0"/>
        <v>0</v>
      </c>
    </row>
    <row r="28" spans="1:20" ht="12.75">
      <c r="A28" s="227">
        <v>25</v>
      </c>
      <c r="B28" s="250" t="s">
        <v>148</v>
      </c>
      <c r="C28" s="164" t="s">
        <v>1</v>
      </c>
      <c r="D28" s="251">
        <f t="shared" si="1"/>
        <v>0</v>
      </c>
      <c r="E28" s="252">
        <f t="shared" si="2"/>
        <v>0</v>
      </c>
      <c r="F28" s="252">
        <f t="shared" si="3"/>
        <v>0</v>
      </c>
      <c r="G28" s="253">
        <f t="shared" si="4"/>
        <v>0</v>
      </c>
      <c r="H28" s="251">
        <f t="shared" si="5"/>
        <v>0</v>
      </c>
      <c r="I28" s="252">
        <v>0</v>
      </c>
      <c r="J28" s="252">
        <v>0</v>
      </c>
      <c r="K28" s="253">
        <f t="shared" si="6"/>
        <v>0</v>
      </c>
      <c r="L28" s="251">
        <f t="shared" si="7"/>
        <v>0</v>
      </c>
      <c r="M28" s="252">
        <f t="shared" si="8"/>
        <v>0</v>
      </c>
      <c r="N28" s="252">
        <f t="shared" si="9"/>
        <v>0</v>
      </c>
      <c r="O28" s="253">
        <f t="shared" si="10"/>
        <v>0</v>
      </c>
      <c r="P28" s="251">
        <f t="shared" si="11"/>
        <v>0</v>
      </c>
      <c r="Q28" s="252">
        <f t="shared" si="12"/>
        <v>0</v>
      </c>
      <c r="R28" s="252">
        <f t="shared" si="13"/>
        <v>0</v>
      </c>
      <c r="S28" s="253">
        <f t="shared" si="14"/>
        <v>0</v>
      </c>
      <c r="T28" s="68">
        <f t="shared" si="0"/>
        <v>0</v>
      </c>
    </row>
    <row r="29" spans="1:20" ht="12.75">
      <c r="A29" s="227">
        <v>26</v>
      </c>
      <c r="B29" s="250" t="s">
        <v>149</v>
      </c>
      <c r="C29" s="164" t="s">
        <v>1</v>
      </c>
      <c r="D29" s="251">
        <f t="shared" si="1"/>
        <v>0</v>
      </c>
      <c r="E29" s="252">
        <f t="shared" si="2"/>
        <v>0</v>
      </c>
      <c r="F29" s="252">
        <f t="shared" si="3"/>
        <v>0</v>
      </c>
      <c r="G29" s="253">
        <f t="shared" si="4"/>
        <v>0</v>
      </c>
      <c r="H29" s="251">
        <f t="shared" si="5"/>
        <v>0</v>
      </c>
      <c r="I29" s="252">
        <v>0</v>
      </c>
      <c r="J29" s="252">
        <v>0</v>
      </c>
      <c r="K29" s="253">
        <f t="shared" si="6"/>
        <v>0</v>
      </c>
      <c r="L29" s="251">
        <f t="shared" si="7"/>
        <v>0</v>
      </c>
      <c r="M29" s="252">
        <f t="shared" si="8"/>
        <v>0</v>
      </c>
      <c r="N29" s="252">
        <f t="shared" si="9"/>
        <v>0</v>
      </c>
      <c r="O29" s="253">
        <f t="shared" si="10"/>
        <v>0</v>
      </c>
      <c r="P29" s="251">
        <f t="shared" si="11"/>
        <v>0</v>
      </c>
      <c r="Q29" s="252">
        <f t="shared" si="12"/>
        <v>0</v>
      </c>
      <c r="R29" s="252">
        <f t="shared" si="13"/>
        <v>0</v>
      </c>
      <c r="S29" s="253">
        <f t="shared" si="14"/>
        <v>0</v>
      </c>
      <c r="T29" s="68">
        <f t="shared" si="0"/>
        <v>0</v>
      </c>
    </row>
    <row r="30" spans="1:20" ht="12.75">
      <c r="A30" s="227">
        <v>27</v>
      </c>
      <c r="B30" s="250" t="s">
        <v>150</v>
      </c>
      <c r="C30" s="164" t="s">
        <v>1</v>
      </c>
      <c r="D30" s="251">
        <f t="shared" si="1"/>
        <v>0</v>
      </c>
      <c r="E30" s="252">
        <f t="shared" si="2"/>
        <v>0</v>
      </c>
      <c r="F30" s="252">
        <f t="shared" si="3"/>
        <v>0</v>
      </c>
      <c r="G30" s="253">
        <f t="shared" si="4"/>
        <v>0</v>
      </c>
      <c r="H30" s="251">
        <f t="shared" si="5"/>
        <v>0</v>
      </c>
      <c r="I30" s="252">
        <v>0</v>
      </c>
      <c r="J30" s="252">
        <v>0</v>
      </c>
      <c r="K30" s="253">
        <f t="shared" si="6"/>
        <v>0</v>
      </c>
      <c r="L30" s="251">
        <f t="shared" si="7"/>
        <v>0</v>
      </c>
      <c r="M30" s="252">
        <f t="shared" si="8"/>
        <v>0</v>
      </c>
      <c r="N30" s="252">
        <f t="shared" si="9"/>
        <v>0</v>
      </c>
      <c r="O30" s="253">
        <f t="shared" si="10"/>
        <v>0</v>
      </c>
      <c r="P30" s="251">
        <f t="shared" si="11"/>
        <v>0</v>
      </c>
      <c r="Q30" s="252">
        <f t="shared" si="12"/>
        <v>0</v>
      </c>
      <c r="R30" s="252">
        <f t="shared" si="13"/>
        <v>0</v>
      </c>
      <c r="S30" s="253">
        <f t="shared" si="14"/>
        <v>0</v>
      </c>
      <c r="T30" s="68">
        <f t="shared" si="0"/>
        <v>0</v>
      </c>
    </row>
    <row r="31" spans="1:20" ht="12.75">
      <c r="A31" s="227">
        <v>28</v>
      </c>
      <c r="B31" s="250" t="s">
        <v>151</v>
      </c>
      <c r="C31" s="164" t="s">
        <v>1</v>
      </c>
      <c r="D31" s="251">
        <f t="shared" si="1"/>
        <v>0</v>
      </c>
      <c r="E31" s="252">
        <f t="shared" si="2"/>
        <v>0</v>
      </c>
      <c r="F31" s="252">
        <f t="shared" si="3"/>
        <v>0</v>
      </c>
      <c r="G31" s="253">
        <f t="shared" si="4"/>
        <v>0</v>
      </c>
      <c r="H31" s="251">
        <f t="shared" si="5"/>
        <v>0</v>
      </c>
      <c r="I31" s="252">
        <v>0</v>
      </c>
      <c r="J31" s="252">
        <v>0</v>
      </c>
      <c r="K31" s="253">
        <f t="shared" si="6"/>
        <v>0</v>
      </c>
      <c r="L31" s="251">
        <f t="shared" si="7"/>
        <v>0</v>
      </c>
      <c r="M31" s="252">
        <f t="shared" si="8"/>
        <v>0</v>
      </c>
      <c r="N31" s="252">
        <f t="shared" si="9"/>
        <v>0</v>
      </c>
      <c r="O31" s="253">
        <f t="shared" si="10"/>
        <v>0</v>
      </c>
      <c r="P31" s="251">
        <f t="shared" si="11"/>
        <v>0</v>
      </c>
      <c r="Q31" s="252">
        <f t="shared" si="12"/>
        <v>0</v>
      </c>
      <c r="R31" s="252">
        <f t="shared" si="13"/>
        <v>0</v>
      </c>
      <c r="S31" s="253">
        <f t="shared" si="14"/>
        <v>0</v>
      </c>
      <c r="T31" s="68">
        <f t="shared" si="0"/>
        <v>0</v>
      </c>
    </row>
    <row r="32" spans="1:20" ht="12.75">
      <c r="A32" s="227">
        <v>29</v>
      </c>
      <c r="B32" s="250" t="s">
        <v>152</v>
      </c>
      <c r="C32" s="164" t="s">
        <v>1</v>
      </c>
      <c r="D32" s="251">
        <f t="shared" si="1"/>
        <v>0</v>
      </c>
      <c r="E32" s="252">
        <f t="shared" si="2"/>
        <v>0</v>
      </c>
      <c r="F32" s="252">
        <f t="shared" si="3"/>
        <v>0</v>
      </c>
      <c r="G32" s="253">
        <f t="shared" si="4"/>
        <v>0</v>
      </c>
      <c r="H32" s="251">
        <f t="shared" si="5"/>
        <v>0</v>
      </c>
      <c r="I32" s="252">
        <v>0</v>
      </c>
      <c r="J32" s="252">
        <v>0</v>
      </c>
      <c r="K32" s="253">
        <f t="shared" si="6"/>
        <v>0</v>
      </c>
      <c r="L32" s="251">
        <f t="shared" si="7"/>
        <v>0</v>
      </c>
      <c r="M32" s="252">
        <f t="shared" si="8"/>
        <v>0</v>
      </c>
      <c r="N32" s="252">
        <f t="shared" si="9"/>
        <v>0</v>
      </c>
      <c r="O32" s="253">
        <f t="shared" si="10"/>
        <v>0</v>
      </c>
      <c r="P32" s="251">
        <f t="shared" si="11"/>
        <v>0</v>
      </c>
      <c r="Q32" s="252">
        <f t="shared" si="12"/>
        <v>0</v>
      </c>
      <c r="R32" s="252">
        <f t="shared" si="13"/>
        <v>0</v>
      </c>
      <c r="S32" s="253">
        <f t="shared" si="14"/>
        <v>0</v>
      </c>
      <c r="T32" s="68">
        <f t="shared" si="0"/>
        <v>0</v>
      </c>
    </row>
    <row r="33" spans="1:20" ht="13.5" thickBot="1">
      <c r="A33" s="228">
        <v>30</v>
      </c>
      <c r="B33" s="175" t="s">
        <v>153</v>
      </c>
      <c r="C33" s="165" t="s">
        <v>1</v>
      </c>
      <c r="D33" s="254">
        <f t="shared" si="1"/>
        <v>0</v>
      </c>
      <c r="E33" s="255">
        <f t="shared" si="2"/>
        <v>0</v>
      </c>
      <c r="F33" s="255">
        <f t="shared" si="3"/>
        <v>0</v>
      </c>
      <c r="G33" s="256">
        <f t="shared" si="4"/>
        <v>0</v>
      </c>
      <c r="H33" s="254">
        <f t="shared" si="5"/>
        <v>0</v>
      </c>
      <c r="I33" s="255">
        <v>0</v>
      </c>
      <c r="J33" s="255">
        <v>0</v>
      </c>
      <c r="K33" s="256">
        <f t="shared" si="6"/>
        <v>0</v>
      </c>
      <c r="L33" s="254">
        <f t="shared" si="7"/>
        <v>0</v>
      </c>
      <c r="M33" s="255">
        <f t="shared" si="8"/>
        <v>0</v>
      </c>
      <c r="N33" s="255">
        <f t="shared" si="9"/>
        <v>0</v>
      </c>
      <c r="O33" s="256">
        <f t="shared" si="10"/>
        <v>0</v>
      </c>
      <c r="P33" s="254">
        <f t="shared" si="11"/>
        <v>0</v>
      </c>
      <c r="Q33" s="255">
        <f t="shared" si="12"/>
        <v>0</v>
      </c>
      <c r="R33" s="255">
        <f t="shared" si="13"/>
        <v>0</v>
      </c>
      <c r="S33" s="256">
        <f t="shared" si="14"/>
        <v>0</v>
      </c>
      <c r="T33" s="69">
        <f t="shared" si="0"/>
        <v>0</v>
      </c>
    </row>
    <row r="34" spans="1:11" ht="12.75">
      <c r="A34" s="243"/>
      <c r="B34" s="244"/>
      <c r="C34" s="244"/>
      <c r="J34" s="70"/>
      <c r="K34" s="70"/>
    </row>
    <row r="35" s="72" customFormat="1" ht="12.75">
      <c r="A35" s="71"/>
    </row>
    <row r="36" ht="13.5" thickBot="1">
      <c r="A36" s="31" t="s">
        <v>98</v>
      </c>
    </row>
    <row r="37" spans="1:6" s="9" customFormat="1" ht="13.5" thickBot="1">
      <c r="A37" s="18"/>
      <c r="C37" s="30" t="s">
        <v>65</v>
      </c>
      <c r="D37" s="29" t="s">
        <v>67</v>
      </c>
      <c r="E37" s="90" t="s">
        <v>68</v>
      </c>
      <c r="F37" s="91" t="s">
        <v>101</v>
      </c>
    </row>
    <row r="38" spans="1:6" ht="15">
      <c r="A38" s="73">
        <f aca="true" t="shared" si="15" ref="A38:B54">A4</f>
        <v>1</v>
      </c>
      <c r="B38" s="74" t="str">
        <f t="shared" si="15"/>
        <v>Tim Boote</v>
      </c>
      <c r="C38" s="230"/>
      <c r="D38" s="231">
        <v>2</v>
      </c>
      <c r="E38" s="232">
        <v>1</v>
      </c>
      <c r="F38" s="241">
        <f aca="true" t="shared" si="16" ref="F38:F56">SUM(C38:E38)</f>
        <v>3</v>
      </c>
    </row>
    <row r="39" spans="1:6" ht="15">
      <c r="A39" s="75">
        <f t="shared" si="15"/>
        <v>2</v>
      </c>
      <c r="B39" s="61" t="str">
        <f t="shared" si="15"/>
        <v>David McLean</v>
      </c>
      <c r="C39" s="233"/>
      <c r="D39" s="150"/>
      <c r="E39" s="234"/>
      <c r="F39" s="241">
        <f t="shared" si="16"/>
        <v>0</v>
      </c>
    </row>
    <row r="40" spans="1:6" ht="15">
      <c r="A40" s="75">
        <f t="shared" si="15"/>
        <v>3</v>
      </c>
      <c r="B40" s="61" t="str">
        <f t="shared" si="15"/>
        <v>Paul Makepeace</v>
      </c>
      <c r="C40" s="233"/>
      <c r="D40" s="150"/>
      <c r="E40" s="234"/>
      <c r="F40" s="241">
        <f t="shared" si="16"/>
        <v>0</v>
      </c>
    </row>
    <row r="41" spans="1:6" ht="15">
      <c r="A41" s="75">
        <f t="shared" si="15"/>
        <v>4</v>
      </c>
      <c r="B41" s="61" t="str">
        <f t="shared" si="15"/>
        <v>Kevin Feely</v>
      </c>
      <c r="C41" s="233"/>
      <c r="D41" s="150"/>
      <c r="E41" s="234"/>
      <c r="F41" s="241">
        <f t="shared" si="16"/>
        <v>0</v>
      </c>
    </row>
    <row r="42" spans="1:6" ht="15">
      <c r="A42" s="75">
        <f t="shared" si="15"/>
        <v>5</v>
      </c>
      <c r="B42" s="61" t="str">
        <f t="shared" si="15"/>
        <v>Tony Smith</v>
      </c>
      <c r="C42" s="233"/>
      <c r="D42" s="150">
        <v>4</v>
      </c>
      <c r="E42" s="234">
        <v>5</v>
      </c>
      <c r="F42" s="241">
        <f t="shared" si="16"/>
        <v>9</v>
      </c>
    </row>
    <row r="43" spans="1:6" ht="15">
      <c r="A43" s="75">
        <f t="shared" si="15"/>
        <v>6</v>
      </c>
      <c r="B43" s="61" t="str">
        <f t="shared" si="15"/>
        <v>Charles Davine</v>
      </c>
      <c r="C43" s="233">
        <v>1</v>
      </c>
      <c r="D43" s="150"/>
      <c r="E43" s="234"/>
      <c r="F43" s="241">
        <f t="shared" si="16"/>
        <v>1</v>
      </c>
    </row>
    <row r="44" spans="1:6" ht="15">
      <c r="A44" s="75">
        <f t="shared" si="15"/>
        <v>7</v>
      </c>
      <c r="B44" s="61" t="str">
        <f t="shared" si="15"/>
        <v>Peter Finlayson</v>
      </c>
      <c r="C44" s="233"/>
      <c r="D44" s="150"/>
      <c r="E44" s="234"/>
      <c r="F44" s="241">
        <f t="shared" si="16"/>
        <v>0</v>
      </c>
    </row>
    <row r="45" spans="1:6" ht="15">
      <c r="A45" s="75">
        <f t="shared" si="15"/>
        <v>8</v>
      </c>
      <c r="B45" s="61" t="str">
        <f t="shared" si="15"/>
        <v>Leigh Hauxwell</v>
      </c>
      <c r="C45" s="233"/>
      <c r="D45" s="150">
        <v>8</v>
      </c>
      <c r="E45" s="234"/>
      <c r="F45" s="241">
        <f t="shared" si="16"/>
        <v>8</v>
      </c>
    </row>
    <row r="46" spans="1:6" ht="15">
      <c r="A46" s="75">
        <f t="shared" si="15"/>
        <v>9</v>
      </c>
      <c r="B46" s="61" t="str">
        <f t="shared" si="15"/>
        <v>Ross Henry</v>
      </c>
      <c r="C46" s="233"/>
      <c r="D46" s="150"/>
      <c r="E46" s="234">
        <v>3</v>
      </c>
      <c r="F46" s="241">
        <f t="shared" si="16"/>
        <v>3</v>
      </c>
    </row>
    <row r="47" spans="1:6" ht="15">
      <c r="A47" s="75">
        <f t="shared" si="15"/>
        <v>10</v>
      </c>
      <c r="B47" s="61" t="str">
        <f t="shared" si="15"/>
        <v>James Lalor</v>
      </c>
      <c r="C47" s="233"/>
      <c r="D47" s="150"/>
      <c r="E47" s="234"/>
      <c r="F47" s="241">
        <f t="shared" si="16"/>
        <v>0</v>
      </c>
    </row>
    <row r="48" spans="1:6" ht="15">
      <c r="A48" s="75">
        <f t="shared" si="15"/>
        <v>11</v>
      </c>
      <c r="B48" s="61" t="str">
        <f t="shared" si="15"/>
        <v>Glenn Marriott</v>
      </c>
      <c r="C48" s="233"/>
      <c r="D48" s="150">
        <v>5</v>
      </c>
      <c r="E48" s="234">
        <v>2</v>
      </c>
      <c r="F48" s="241">
        <f t="shared" si="16"/>
        <v>7</v>
      </c>
    </row>
    <row r="49" spans="1:6" ht="15">
      <c r="A49" s="75">
        <f t="shared" si="15"/>
        <v>12</v>
      </c>
      <c r="B49" s="61" t="str">
        <f t="shared" si="15"/>
        <v>Cyrus Monk</v>
      </c>
      <c r="C49" s="233">
        <v>3</v>
      </c>
      <c r="D49" s="150">
        <v>13</v>
      </c>
      <c r="E49" s="234">
        <v>7</v>
      </c>
      <c r="F49" s="241">
        <f t="shared" si="16"/>
        <v>23</v>
      </c>
    </row>
    <row r="50" spans="1:6" ht="15">
      <c r="A50" s="75">
        <f t="shared" si="15"/>
        <v>13</v>
      </c>
      <c r="B50" s="61" t="str">
        <f t="shared" si="15"/>
        <v>Rob Monk</v>
      </c>
      <c r="C50" s="233">
        <v>2</v>
      </c>
      <c r="D50" s="150"/>
      <c r="E50" s="234"/>
      <c r="F50" s="241">
        <f t="shared" si="16"/>
        <v>2</v>
      </c>
    </row>
    <row r="51" spans="1:6" ht="15">
      <c r="A51" s="75">
        <f t="shared" si="15"/>
        <v>14</v>
      </c>
      <c r="B51" s="61" t="str">
        <f t="shared" si="15"/>
        <v>Geoffrey Thomson</v>
      </c>
      <c r="C51" s="233"/>
      <c r="D51" s="150"/>
      <c r="E51" s="234"/>
      <c r="F51" s="241">
        <f t="shared" si="16"/>
        <v>0</v>
      </c>
    </row>
    <row r="52" spans="1:6" ht="15">
      <c r="A52" s="75">
        <f t="shared" si="15"/>
        <v>15</v>
      </c>
      <c r="B52" s="61" t="str">
        <f t="shared" si="15"/>
        <v>Jack Walk</v>
      </c>
      <c r="C52" s="233"/>
      <c r="D52" s="150">
        <v>4</v>
      </c>
      <c r="E52" s="234"/>
      <c r="F52" s="241">
        <f t="shared" si="16"/>
        <v>4</v>
      </c>
    </row>
    <row r="53" spans="1:11" ht="15">
      <c r="A53" s="75">
        <f t="shared" si="15"/>
        <v>16</v>
      </c>
      <c r="B53" s="61" t="str">
        <f t="shared" si="15"/>
        <v>Paul Yeatman</v>
      </c>
      <c r="C53" s="233"/>
      <c r="D53" s="150">
        <v>13</v>
      </c>
      <c r="E53" s="234"/>
      <c r="F53" s="241">
        <f t="shared" si="16"/>
        <v>13</v>
      </c>
      <c r="K53" s="9"/>
    </row>
    <row r="54" spans="1:6" ht="15">
      <c r="A54" s="75">
        <f t="shared" si="15"/>
        <v>17</v>
      </c>
      <c r="B54" s="61" t="str">
        <f t="shared" si="15"/>
        <v>Kristy Glover</v>
      </c>
      <c r="C54" s="233"/>
      <c r="D54" s="150"/>
      <c r="E54" s="234"/>
      <c r="F54" s="241">
        <f t="shared" si="16"/>
        <v>0</v>
      </c>
    </row>
    <row r="55" spans="1:6" ht="15">
      <c r="A55" s="75">
        <v>18</v>
      </c>
      <c r="B55" s="61" t="str">
        <f aca="true" t="shared" si="17" ref="B55:B67">B21</f>
        <v>Chris Halley</v>
      </c>
      <c r="C55" s="233"/>
      <c r="D55" s="150"/>
      <c r="E55" s="234"/>
      <c r="F55" s="241">
        <v>-1</v>
      </c>
    </row>
    <row r="56" spans="1:6" ht="15">
      <c r="A56" s="75">
        <f aca="true" t="shared" si="18" ref="A56:A67">A22</f>
        <v>19</v>
      </c>
      <c r="B56" s="61" t="str">
        <f t="shared" si="17"/>
        <v>Gary Jago</v>
      </c>
      <c r="C56" s="233"/>
      <c r="D56" s="150"/>
      <c r="E56" s="234"/>
      <c r="F56" s="241">
        <f t="shared" si="16"/>
        <v>0</v>
      </c>
    </row>
    <row r="57" spans="1:6" ht="15">
      <c r="A57" s="75">
        <f t="shared" si="18"/>
        <v>20</v>
      </c>
      <c r="B57" s="61" t="str">
        <f t="shared" si="17"/>
        <v>Chris Jehu</v>
      </c>
      <c r="C57" s="233"/>
      <c r="D57" s="150">
        <v>5</v>
      </c>
      <c r="E57" s="234"/>
      <c r="F57" s="241">
        <f>SUM(C57:E57)</f>
        <v>5</v>
      </c>
    </row>
    <row r="58" spans="1:6" ht="15">
      <c r="A58" s="75">
        <f t="shared" si="18"/>
        <v>21</v>
      </c>
      <c r="B58" s="61" t="str">
        <f t="shared" si="17"/>
        <v>Aaron Wain</v>
      </c>
      <c r="C58" s="233">
        <v>5</v>
      </c>
      <c r="D58" s="150"/>
      <c r="E58" s="234"/>
      <c r="F58" s="241">
        <f>SUM(C58:E58)</f>
        <v>5</v>
      </c>
    </row>
    <row r="59" spans="1:6" ht="15">
      <c r="A59" s="75">
        <f t="shared" si="18"/>
        <v>22</v>
      </c>
      <c r="B59" s="61" t="str">
        <f t="shared" si="17"/>
        <v>Joseph Patrick</v>
      </c>
      <c r="C59" s="233">
        <v>7</v>
      </c>
      <c r="D59" s="150"/>
      <c r="E59" s="234"/>
      <c r="F59" s="241">
        <f>SUM(C59:E59)</f>
        <v>7</v>
      </c>
    </row>
    <row r="60" spans="1:6" ht="15">
      <c r="A60" s="75">
        <f t="shared" si="18"/>
        <v>23</v>
      </c>
      <c r="B60" s="61" t="str">
        <f t="shared" si="17"/>
        <v>b rider 23</v>
      </c>
      <c r="C60" s="227"/>
      <c r="D60" s="152"/>
      <c r="E60" s="239"/>
      <c r="F60" s="241">
        <f aca="true" t="shared" si="19" ref="F60:F67">SUM(C60:E60)</f>
        <v>0</v>
      </c>
    </row>
    <row r="61" spans="1:6" ht="15">
      <c r="A61" s="75">
        <f t="shared" si="18"/>
        <v>24</v>
      </c>
      <c r="B61" s="61" t="str">
        <f t="shared" si="17"/>
        <v>b rider 24</v>
      </c>
      <c r="C61" s="227"/>
      <c r="D61" s="152"/>
      <c r="E61" s="239"/>
      <c r="F61" s="241">
        <f t="shared" si="19"/>
        <v>0</v>
      </c>
    </row>
    <row r="62" spans="1:6" ht="15">
      <c r="A62" s="75">
        <f t="shared" si="18"/>
        <v>25</v>
      </c>
      <c r="B62" s="61" t="str">
        <f t="shared" si="17"/>
        <v>b rider 25</v>
      </c>
      <c r="C62" s="227"/>
      <c r="D62" s="152"/>
      <c r="E62" s="239"/>
      <c r="F62" s="241">
        <f t="shared" si="19"/>
        <v>0</v>
      </c>
    </row>
    <row r="63" spans="1:6" ht="15">
      <c r="A63" s="75">
        <f t="shared" si="18"/>
        <v>26</v>
      </c>
      <c r="B63" s="61" t="str">
        <f t="shared" si="17"/>
        <v>b rider 26</v>
      </c>
      <c r="C63" s="227"/>
      <c r="D63" s="152"/>
      <c r="E63" s="239"/>
      <c r="F63" s="241">
        <f t="shared" si="19"/>
        <v>0</v>
      </c>
    </row>
    <row r="64" spans="1:6" ht="15">
      <c r="A64" s="75">
        <f t="shared" si="18"/>
        <v>27</v>
      </c>
      <c r="B64" s="61" t="str">
        <f t="shared" si="17"/>
        <v>b rider 27</v>
      </c>
      <c r="C64" s="227"/>
      <c r="D64" s="152"/>
      <c r="E64" s="239"/>
      <c r="F64" s="241">
        <f t="shared" si="19"/>
        <v>0</v>
      </c>
    </row>
    <row r="65" spans="1:6" ht="15">
      <c r="A65" s="75">
        <f t="shared" si="18"/>
        <v>28</v>
      </c>
      <c r="B65" s="61" t="str">
        <f t="shared" si="17"/>
        <v>b rider 28</v>
      </c>
      <c r="C65" s="227"/>
      <c r="D65" s="152"/>
      <c r="E65" s="239"/>
      <c r="F65" s="241">
        <f t="shared" si="19"/>
        <v>0</v>
      </c>
    </row>
    <row r="66" spans="1:6" ht="15">
      <c r="A66" s="75">
        <f t="shared" si="18"/>
        <v>29</v>
      </c>
      <c r="B66" s="61" t="str">
        <f t="shared" si="17"/>
        <v>b rider 29</v>
      </c>
      <c r="C66" s="227"/>
      <c r="D66" s="152"/>
      <c r="E66" s="239"/>
      <c r="F66" s="241">
        <f t="shared" si="19"/>
        <v>0</v>
      </c>
    </row>
    <row r="67" spans="1:6" ht="15.75" thickBot="1">
      <c r="A67" s="76">
        <f t="shared" si="18"/>
        <v>30</v>
      </c>
      <c r="B67" s="77" t="str">
        <f t="shared" si="17"/>
        <v>b rider 30</v>
      </c>
      <c r="C67" s="228"/>
      <c r="D67" s="154"/>
      <c r="E67" s="240"/>
      <c r="F67" s="242">
        <f t="shared" si="19"/>
        <v>0</v>
      </c>
    </row>
    <row r="68" spans="1:6" ht="15">
      <c r="A68" s="78"/>
      <c r="B68" s="79"/>
      <c r="C68" s="80"/>
      <c r="D68" s="80"/>
      <c r="E68" s="80"/>
      <c r="F68" s="78"/>
    </row>
    <row r="69" spans="1:6" s="72" customFormat="1" ht="15">
      <c r="A69" s="81"/>
      <c r="B69" s="82"/>
      <c r="C69" s="83"/>
      <c r="D69" s="83"/>
      <c r="E69" s="83"/>
      <c r="F69" s="81"/>
    </row>
    <row r="70" spans="1:7" ht="15.75" thickBot="1">
      <c r="A70" s="84" t="s">
        <v>100</v>
      </c>
      <c r="B70" s="85"/>
      <c r="C70" s="85"/>
      <c r="D70" s="66"/>
      <c r="E70" s="66"/>
      <c r="F70" s="66"/>
      <c r="G70" s="86"/>
    </row>
    <row r="71" spans="1:6" s="9" customFormat="1" ht="13.5" thickBot="1">
      <c r="A71" s="18"/>
      <c r="C71" s="30" t="s">
        <v>65</v>
      </c>
      <c r="D71" s="29" t="s">
        <v>67</v>
      </c>
      <c r="E71" s="90" t="s">
        <v>68</v>
      </c>
      <c r="F71" s="91" t="s">
        <v>101</v>
      </c>
    </row>
    <row r="72" spans="1:6" ht="15">
      <c r="A72" s="73">
        <v>1</v>
      </c>
      <c r="B72" s="87" t="str">
        <f>B4</f>
        <v>Tim Boote</v>
      </c>
      <c r="C72" s="230">
        <v>5</v>
      </c>
      <c r="D72" s="231">
        <v>9</v>
      </c>
      <c r="E72" s="232">
        <v>5</v>
      </c>
      <c r="F72" s="94">
        <f>SUM(C72:E72)</f>
        <v>19</v>
      </c>
    </row>
    <row r="73" spans="1:6" ht="15">
      <c r="A73" s="75">
        <v>2</v>
      </c>
      <c r="B73" s="88" t="str">
        <f aca="true" t="shared" si="20" ref="B73:B101">B5</f>
        <v>David McLean</v>
      </c>
      <c r="C73" s="233"/>
      <c r="D73" s="150"/>
      <c r="E73" s="234"/>
      <c r="F73" s="92">
        <f aca="true" t="shared" si="21" ref="F73:F87">SUM(C73:E73)</f>
        <v>0</v>
      </c>
    </row>
    <row r="74" spans="1:6" ht="15">
      <c r="A74" s="75">
        <v>3</v>
      </c>
      <c r="B74" s="88" t="str">
        <f t="shared" si="20"/>
        <v>Paul Makepeace</v>
      </c>
      <c r="C74" s="233"/>
      <c r="D74" s="150"/>
      <c r="E74" s="234"/>
      <c r="F74" s="92">
        <f t="shared" si="21"/>
        <v>0</v>
      </c>
    </row>
    <row r="75" spans="1:6" ht="15">
      <c r="A75" s="75">
        <v>4</v>
      </c>
      <c r="B75" s="88" t="str">
        <f t="shared" si="20"/>
        <v>Kevin Feely</v>
      </c>
      <c r="C75" s="233"/>
      <c r="D75" s="150"/>
      <c r="E75" s="234"/>
      <c r="F75" s="92">
        <f t="shared" si="21"/>
        <v>0</v>
      </c>
    </row>
    <row r="76" spans="1:6" ht="15">
      <c r="A76" s="75">
        <v>5</v>
      </c>
      <c r="B76" s="88" t="str">
        <f t="shared" si="20"/>
        <v>Tony Smith</v>
      </c>
      <c r="C76" s="233">
        <v>7</v>
      </c>
      <c r="D76" s="150">
        <v>3</v>
      </c>
      <c r="E76" s="234">
        <v>3</v>
      </c>
      <c r="F76" s="92">
        <f t="shared" si="21"/>
        <v>13</v>
      </c>
    </row>
    <row r="77" spans="1:6" ht="15">
      <c r="A77" s="75">
        <v>6</v>
      </c>
      <c r="B77" s="88" t="str">
        <f t="shared" si="20"/>
        <v>Charles Davine</v>
      </c>
      <c r="C77" s="233"/>
      <c r="D77" s="150"/>
      <c r="E77" s="234"/>
      <c r="F77" s="92">
        <f t="shared" si="21"/>
        <v>0</v>
      </c>
    </row>
    <row r="78" spans="1:6" ht="15">
      <c r="A78" s="75">
        <v>7</v>
      </c>
      <c r="B78" s="88" t="str">
        <f t="shared" si="20"/>
        <v>Peter Finlayson</v>
      </c>
      <c r="C78" s="233"/>
      <c r="D78" s="150"/>
      <c r="E78" s="234"/>
      <c r="F78" s="92">
        <f t="shared" si="21"/>
        <v>0</v>
      </c>
    </row>
    <row r="79" spans="1:6" ht="15">
      <c r="A79" s="75">
        <v>8</v>
      </c>
      <c r="B79" s="88" t="str">
        <f t="shared" si="20"/>
        <v>Leigh Hauxwell</v>
      </c>
      <c r="C79" s="233">
        <v>10</v>
      </c>
      <c r="D79" s="150">
        <v>5</v>
      </c>
      <c r="E79" s="234">
        <v>2</v>
      </c>
      <c r="F79" s="92">
        <f t="shared" si="21"/>
        <v>17</v>
      </c>
    </row>
    <row r="80" spans="1:6" ht="15">
      <c r="A80" s="75">
        <v>9</v>
      </c>
      <c r="B80" s="88" t="str">
        <f t="shared" si="20"/>
        <v>Ross Henry</v>
      </c>
      <c r="C80" s="233"/>
      <c r="D80" s="150"/>
      <c r="E80" s="234"/>
      <c r="F80" s="92">
        <f t="shared" si="21"/>
        <v>0</v>
      </c>
    </row>
    <row r="81" spans="1:6" ht="15">
      <c r="A81" s="75">
        <v>10</v>
      </c>
      <c r="B81" s="88" t="str">
        <f t="shared" si="20"/>
        <v>James Lalor</v>
      </c>
      <c r="C81" s="233"/>
      <c r="D81" s="150"/>
      <c r="E81" s="234"/>
      <c r="F81" s="92">
        <f t="shared" si="21"/>
        <v>0</v>
      </c>
    </row>
    <row r="82" spans="1:6" ht="15">
      <c r="A82" s="75">
        <v>11</v>
      </c>
      <c r="B82" s="88" t="str">
        <f t="shared" si="20"/>
        <v>Glenn Marriott</v>
      </c>
      <c r="C82" s="233"/>
      <c r="D82" s="150"/>
      <c r="E82" s="234">
        <v>1</v>
      </c>
      <c r="F82" s="92">
        <f t="shared" si="21"/>
        <v>1</v>
      </c>
    </row>
    <row r="83" spans="1:6" ht="15">
      <c r="A83" s="75">
        <v>12</v>
      </c>
      <c r="B83" s="88" t="str">
        <f t="shared" si="20"/>
        <v>Cyrus Monk</v>
      </c>
      <c r="C83" s="237">
        <v>10</v>
      </c>
      <c r="D83" s="229">
        <v>4</v>
      </c>
      <c r="E83" s="238">
        <v>7</v>
      </c>
      <c r="F83" s="92">
        <f t="shared" si="21"/>
        <v>21</v>
      </c>
    </row>
    <row r="84" spans="1:6" ht="15">
      <c r="A84" s="75">
        <v>13</v>
      </c>
      <c r="B84" s="88" t="str">
        <f t="shared" si="20"/>
        <v>Rob Monk</v>
      </c>
      <c r="C84" s="233"/>
      <c r="D84" s="150">
        <v>7</v>
      </c>
      <c r="E84" s="234"/>
      <c r="F84" s="92">
        <f t="shared" si="21"/>
        <v>7</v>
      </c>
    </row>
    <row r="85" spans="1:6" ht="15">
      <c r="A85" s="75">
        <v>14</v>
      </c>
      <c r="B85" s="88" t="str">
        <f t="shared" si="20"/>
        <v>Geoffrey Thomson</v>
      </c>
      <c r="C85" s="233"/>
      <c r="D85" s="150">
        <v>5</v>
      </c>
      <c r="E85" s="234"/>
      <c r="F85" s="92">
        <f t="shared" si="21"/>
        <v>5</v>
      </c>
    </row>
    <row r="86" spans="1:6" ht="15">
      <c r="A86" s="75">
        <v>15</v>
      </c>
      <c r="B86" s="88" t="str">
        <f t="shared" si="20"/>
        <v>Jack Walk</v>
      </c>
      <c r="C86" s="233"/>
      <c r="D86" s="150"/>
      <c r="E86" s="234"/>
      <c r="F86" s="92">
        <f t="shared" si="21"/>
        <v>0</v>
      </c>
    </row>
    <row r="87" spans="1:6" ht="15">
      <c r="A87" s="75">
        <v>16</v>
      </c>
      <c r="B87" s="88" t="str">
        <f t="shared" si="20"/>
        <v>Paul Yeatman</v>
      </c>
      <c r="C87" s="233">
        <v>1</v>
      </c>
      <c r="D87" s="150">
        <v>5</v>
      </c>
      <c r="E87" s="234"/>
      <c r="F87" s="92">
        <f t="shared" si="21"/>
        <v>6</v>
      </c>
    </row>
    <row r="88" spans="1:6" ht="15">
      <c r="A88" s="75">
        <v>17</v>
      </c>
      <c r="B88" s="88" t="str">
        <f t="shared" si="20"/>
        <v>Kristy Glover</v>
      </c>
      <c r="C88" s="233"/>
      <c r="D88" s="150"/>
      <c r="E88" s="234"/>
      <c r="F88" s="92">
        <f aca="true" t="shared" si="22" ref="F88:F101">SUM(C88:E88)</f>
        <v>0</v>
      </c>
    </row>
    <row r="89" spans="1:6" ht="15">
      <c r="A89" s="75">
        <v>18</v>
      </c>
      <c r="B89" s="88" t="str">
        <f t="shared" si="20"/>
        <v>Chris Halley</v>
      </c>
      <c r="C89" s="233"/>
      <c r="D89" s="150"/>
      <c r="E89" s="234"/>
      <c r="F89" s="92">
        <v>-1</v>
      </c>
    </row>
    <row r="90" spans="1:6" ht="15">
      <c r="A90" s="75">
        <v>19</v>
      </c>
      <c r="B90" s="88" t="str">
        <f t="shared" si="20"/>
        <v>Gary Jago</v>
      </c>
      <c r="C90" s="233"/>
      <c r="D90" s="150"/>
      <c r="E90" s="234"/>
      <c r="F90" s="92">
        <f t="shared" si="22"/>
        <v>0</v>
      </c>
    </row>
    <row r="91" spans="1:6" ht="15">
      <c r="A91" s="75">
        <v>20</v>
      </c>
      <c r="B91" s="88" t="str">
        <f t="shared" si="20"/>
        <v>Chris Jehu</v>
      </c>
      <c r="C91" s="233"/>
      <c r="D91" s="150">
        <v>7</v>
      </c>
      <c r="E91" s="234"/>
      <c r="F91" s="92">
        <f t="shared" si="22"/>
        <v>7</v>
      </c>
    </row>
    <row r="92" spans="1:6" ht="15">
      <c r="A92" s="75">
        <v>21</v>
      </c>
      <c r="B92" s="88" t="str">
        <f t="shared" si="20"/>
        <v>Aaron Wain</v>
      </c>
      <c r="C92" s="233"/>
      <c r="D92" s="150"/>
      <c r="E92" s="234"/>
      <c r="F92" s="92">
        <f t="shared" si="22"/>
        <v>0</v>
      </c>
    </row>
    <row r="93" spans="1:6" ht="15">
      <c r="A93" s="75">
        <v>22</v>
      </c>
      <c r="B93" s="88" t="str">
        <f t="shared" si="20"/>
        <v>Joseph Patrick</v>
      </c>
      <c r="C93" s="233">
        <v>3</v>
      </c>
      <c r="D93" s="150">
        <v>9</v>
      </c>
      <c r="E93" s="234"/>
      <c r="F93" s="92">
        <f t="shared" si="22"/>
        <v>12</v>
      </c>
    </row>
    <row r="94" spans="1:6" ht="15">
      <c r="A94" s="75">
        <f aca="true" t="shared" si="23" ref="A94:A101">A60</f>
        <v>23</v>
      </c>
      <c r="B94" s="88" t="str">
        <f t="shared" si="20"/>
        <v>b rider 23</v>
      </c>
      <c r="C94" s="227"/>
      <c r="D94" s="152"/>
      <c r="E94" s="239"/>
      <c r="F94" s="92">
        <f t="shared" si="22"/>
        <v>0</v>
      </c>
    </row>
    <row r="95" spans="1:6" ht="15">
      <c r="A95" s="75">
        <f t="shared" si="23"/>
        <v>24</v>
      </c>
      <c r="B95" s="88" t="str">
        <f t="shared" si="20"/>
        <v>b rider 24</v>
      </c>
      <c r="C95" s="227"/>
      <c r="D95" s="152"/>
      <c r="E95" s="239"/>
      <c r="F95" s="92">
        <f t="shared" si="22"/>
        <v>0</v>
      </c>
    </row>
    <row r="96" spans="1:6" ht="15">
      <c r="A96" s="75">
        <f t="shared" si="23"/>
        <v>25</v>
      </c>
      <c r="B96" s="88" t="str">
        <f t="shared" si="20"/>
        <v>b rider 25</v>
      </c>
      <c r="C96" s="227"/>
      <c r="D96" s="152"/>
      <c r="E96" s="239"/>
      <c r="F96" s="92">
        <f t="shared" si="22"/>
        <v>0</v>
      </c>
    </row>
    <row r="97" spans="1:6" ht="15">
      <c r="A97" s="75">
        <f t="shared" si="23"/>
        <v>26</v>
      </c>
      <c r="B97" s="88" t="str">
        <f t="shared" si="20"/>
        <v>b rider 26</v>
      </c>
      <c r="C97" s="227"/>
      <c r="D97" s="152"/>
      <c r="E97" s="239"/>
      <c r="F97" s="92">
        <f t="shared" si="22"/>
        <v>0</v>
      </c>
    </row>
    <row r="98" spans="1:6" ht="15">
      <c r="A98" s="75">
        <f t="shared" si="23"/>
        <v>27</v>
      </c>
      <c r="B98" s="88" t="str">
        <f t="shared" si="20"/>
        <v>b rider 27</v>
      </c>
      <c r="C98" s="227"/>
      <c r="D98" s="152"/>
      <c r="E98" s="239"/>
      <c r="F98" s="92">
        <f t="shared" si="22"/>
        <v>0</v>
      </c>
    </row>
    <row r="99" spans="1:6" ht="15">
      <c r="A99" s="75">
        <f t="shared" si="23"/>
        <v>28</v>
      </c>
      <c r="B99" s="88" t="str">
        <f t="shared" si="20"/>
        <v>b rider 28</v>
      </c>
      <c r="C99" s="227"/>
      <c r="D99" s="152"/>
      <c r="E99" s="239"/>
      <c r="F99" s="92">
        <f t="shared" si="22"/>
        <v>0</v>
      </c>
    </row>
    <row r="100" spans="1:6" ht="15">
      <c r="A100" s="75">
        <f t="shared" si="23"/>
        <v>29</v>
      </c>
      <c r="B100" s="88" t="str">
        <f t="shared" si="20"/>
        <v>b rider 29</v>
      </c>
      <c r="C100" s="227"/>
      <c r="D100" s="152"/>
      <c r="E100" s="239"/>
      <c r="F100" s="92">
        <f t="shared" si="22"/>
        <v>0</v>
      </c>
    </row>
    <row r="101" spans="1:6" ht="15.75" thickBot="1">
      <c r="A101" s="76">
        <f t="shared" si="23"/>
        <v>30</v>
      </c>
      <c r="B101" s="89" t="str">
        <f t="shared" si="20"/>
        <v>b rider 30</v>
      </c>
      <c r="C101" s="228"/>
      <c r="D101" s="154"/>
      <c r="E101" s="240"/>
      <c r="F101" s="93">
        <f t="shared" si="22"/>
        <v>0</v>
      </c>
    </row>
    <row r="102" ht="12.75">
      <c r="G102" s="32"/>
    </row>
    <row r="103" spans="1:7" s="72" customFormat="1" ht="12.75">
      <c r="A103" s="71"/>
      <c r="G103" s="71"/>
    </row>
    <row r="104" spans="1:7" ht="13.5" thickBot="1">
      <c r="A104" s="31" t="s">
        <v>102</v>
      </c>
      <c r="G104" s="32"/>
    </row>
    <row r="105" spans="1:10" ht="13.5" thickBot="1">
      <c r="A105" s="18"/>
      <c r="B105" s="95" t="s">
        <v>83</v>
      </c>
      <c r="C105" s="35" t="s">
        <v>65</v>
      </c>
      <c r="D105" s="33" t="s">
        <v>66</v>
      </c>
      <c r="E105" s="33" t="s">
        <v>67</v>
      </c>
      <c r="F105" s="33" t="s">
        <v>68</v>
      </c>
      <c r="G105" s="34" t="s">
        <v>82</v>
      </c>
      <c r="H105" s="38"/>
      <c r="I105" s="6" t="s">
        <v>75</v>
      </c>
      <c r="J105" s="6" t="s">
        <v>103</v>
      </c>
    </row>
    <row r="106" spans="1:10" ht="15">
      <c r="A106" s="73">
        <f aca="true" t="shared" si="24" ref="A106:B123">A4</f>
        <v>1</v>
      </c>
      <c r="B106" s="96" t="str">
        <f t="shared" si="24"/>
        <v>Tim Boote</v>
      </c>
      <c r="C106" s="230">
        <v>16</v>
      </c>
      <c r="D106" s="231">
        <v>14</v>
      </c>
      <c r="E106" s="231"/>
      <c r="F106" s="232">
        <v>6</v>
      </c>
      <c r="G106" s="39">
        <f>SUM(C106:F106)</f>
        <v>36</v>
      </c>
      <c r="H106" s="80"/>
      <c r="I106" s="37">
        <v>1</v>
      </c>
      <c r="J106" s="37">
        <v>16</v>
      </c>
    </row>
    <row r="107" spans="1:10" ht="15">
      <c r="A107" s="75">
        <f t="shared" si="24"/>
        <v>2</v>
      </c>
      <c r="B107" s="97" t="str">
        <f t="shared" si="24"/>
        <v>David McLean</v>
      </c>
      <c r="C107" s="233"/>
      <c r="D107" s="150">
        <v>4</v>
      </c>
      <c r="E107" s="150"/>
      <c r="F107" s="234"/>
      <c r="G107" s="40">
        <f aca="true" t="shared" si="25" ref="G107:G135">SUM(C107:F107)</f>
        <v>4</v>
      </c>
      <c r="I107" s="37">
        <v>2</v>
      </c>
      <c r="J107" s="37">
        <v>14</v>
      </c>
    </row>
    <row r="108" spans="1:10" ht="15">
      <c r="A108" s="75">
        <f t="shared" si="24"/>
        <v>3</v>
      </c>
      <c r="B108" s="97" t="str">
        <f t="shared" si="24"/>
        <v>Paul Makepeace</v>
      </c>
      <c r="C108" s="233"/>
      <c r="D108" s="150">
        <v>4</v>
      </c>
      <c r="E108" s="150"/>
      <c r="F108" s="234">
        <v>12</v>
      </c>
      <c r="G108" s="40">
        <f t="shared" si="25"/>
        <v>16</v>
      </c>
      <c r="I108" s="37">
        <v>3</v>
      </c>
      <c r="J108" s="37">
        <v>12</v>
      </c>
    </row>
    <row r="109" spans="1:10" ht="15">
      <c r="A109" s="75">
        <f t="shared" si="24"/>
        <v>4</v>
      </c>
      <c r="B109" s="97" t="str">
        <f t="shared" si="24"/>
        <v>Kevin Feely</v>
      </c>
      <c r="C109" s="233"/>
      <c r="D109" s="150">
        <v>6</v>
      </c>
      <c r="E109" s="150"/>
      <c r="F109" s="234"/>
      <c r="G109" s="40">
        <f t="shared" si="25"/>
        <v>6</v>
      </c>
      <c r="I109" s="37">
        <v>4</v>
      </c>
      <c r="J109" s="37">
        <v>10</v>
      </c>
    </row>
    <row r="110" spans="1:10" ht="15">
      <c r="A110" s="75">
        <f t="shared" si="24"/>
        <v>5</v>
      </c>
      <c r="B110" s="97" t="str">
        <f t="shared" si="24"/>
        <v>Tony Smith</v>
      </c>
      <c r="C110" s="233">
        <v>12</v>
      </c>
      <c r="D110" s="150">
        <v>4</v>
      </c>
      <c r="E110" s="150">
        <v>6</v>
      </c>
      <c r="F110" s="234"/>
      <c r="G110" s="40">
        <f t="shared" si="25"/>
        <v>22</v>
      </c>
      <c r="I110" s="37">
        <v>5</v>
      </c>
      <c r="J110" s="37">
        <v>8</v>
      </c>
    </row>
    <row r="111" spans="1:10" ht="15">
      <c r="A111" s="75">
        <f t="shared" si="24"/>
        <v>6</v>
      </c>
      <c r="B111" s="97" t="str">
        <f t="shared" si="24"/>
        <v>Charles Davine</v>
      </c>
      <c r="C111" s="233">
        <v>4</v>
      </c>
      <c r="D111" s="150">
        <v>6</v>
      </c>
      <c r="E111" s="150"/>
      <c r="F111" s="234">
        <v>14</v>
      </c>
      <c r="G111" s="40">
        <f t="shared" si="25"/>
        <v>24</v>
      </c>
      <c r="I111" s="37">
        <v>6</v>
      </c>
      <c r="J111" s="37">
        <v>6</v>
      </c>
    </row>
    <row r="112" spans="1:10" ht="15">
      <c r="A112" s="75">
        <f t="shared" si="24"/>
        <v>7</v>
      </c>
      <c r="B112" s="97" t="str">
        <f t="shared" si="24"/>
        <v>Peter Finlayson</v>
      </c>
      <c r="C112" s="233"/>
      <c r="D112" s="150">
        <v>8</v>
      </c>
      <c r="E112" s="150"/>
      <c r="F112" s="234"/>
      <c r="G112" s="40">
        <f t="shared" si="25"/>
        <v>8</v>
      </c>
      <c r="I112" s="37">
        <v>7</v>
      </c>
      <c r="J112" s="37">
        <v>4</v>
      </c>
    </row>
    <row r="113" spans="1:10" ht="15">
      <c r="A113" s="75">
        <f t="shared" si="24"/>
        <v>8</v>
      </c>
      <c r="B113" s="97" t="str">
        <f t="shared" si="24"/>
        <v>Leigh Hauxwell</v>
      </c>
      <c r="C113" s="233">
        <v>14</v>
      </c>
      <c r="D113" s="150">
        <v>6</v>
      </c>
      <c r="E113" s="150">
        <v>4</v>
      </c>
      <c r="F113" s="234"/>
      <c r="G113" s="40">
        <f t="shared" si="25"/>
        <v>24</v>
      </c>
      <c r="I113" s="32" t="s">
        <v>104</v>
      </c>
      <c r="J113" s="37">
        <v>0</v>
      </c>
    </row>
    <row r="114" spans="1:7" ht="15">
      <c r="A114" s="75">
        <f t="shared" si="24"/>
        <v>9</v>
      </c>
      <c r="B114" s="97" t="str">
        <f t="shared" si="24"/>
        <v>Ross Henry</v>
      </c>
      <c r="C114" s="233"/>
      <c r="D114" s="150">
        <v>4</v>
      </c>
      <c r="E114" s="150"/>
      <c r="F114" s="234"/>
      <c r="G114" s="40">
        <f t="shared" si="25"/>
        <v>4</v>
      </c>
    </row>
    <row r="115" spans="1:7" ht="15">
      <c r="A115" s="75">
        <f t="shared" si="24"/>
        <v>10</v>
      </c>
      <c r="B115" s="97" t="str">
        <f t="shared" si="24"/>
        <v>James Lalor</v>
      </c>
      <c r="C115" s="233"/>
      <c r="D115" s="150">
        <v>2</v>
      </c>
      <c r="E115" s="150"/>
      <c r="F115" s="234">
        <v>10</v>
      </c>
      <c r="G115" s="40">
        <f t="shared" si="25"/>
        <v>12</v>
      </c>
    </row>
    <row r="116" spans="1:7" ht="15">
      <c r="A116" s="75">
        <f t="shared" si="24"/>
        <v>11</v>
      </c>
      <c r="B116" s="97" t="str">
        <f t="shared" si="24"/>
        <v>Glenn Marriott</v>
      </c>
      <c r="C116" s="233"/>
      <c r="D116" s="150">
        <v>4</v>
      </c>
      <c r="E116" s="150">
        <v>8</v>
      </c>
      <c r="F116" s="234">
        <v>4</v>
      </c>
      <c r="G116" s="40">
        <f t="shared" si="25"/>
        <v>16</v>
      </c>
    </row>
    <row r="117" spans="1:7" ht="15">
      <c r="A117" s="75">
        <f t="shared" si="24"/>
        <v>12</v>
      </c>
      <c r="B117" s="97" t="str">
        <f t="shared" si="24"/>
        <v>Cyrus Monk</v>
      </c>
      <c r="C117" s="233">
        <v>6</v>
      </c>
      <c r="D117" s="150">
        <v>6</v>
      </c>
      <c r="E117" s="150"/>
      <c r="F117" s="234"/>
      <c r="G117" s="40">
        <f t="shared" si="25"/>
        <v>12</v>
      </c>
    </row>
    <row r="118" spans="1:7" ht="15">
      <c r="A118" s="75">
        <f t="shared" si="24"/>
        <v>13</v>
      </c>
      <c r="B118" s="97" t="str">
        <f t="shared" si="24"/>
        <v>Rob Monk</v>
      </c>
      <c r="C118" s="233"/>
      <c r="D118" s="150">
        <v>4</v>
      </c>
      <c r="E118" s="150">
        <v>14</v>
      </c>
      <c r="F118" s="234"/>
      <c r="G118" s="40">
        <f t="shared" si="25"/>
        <v>18</v>
      </c>
    </row>
    <row r="119" spans="1:7" ht="15">
      <c r="A119" s="75">
        <f t="shared" si="24"/>
        <v>14</v>
      </c>
      <c r="B119" s="97" t="str">
        <f t="shared" si="24"/>
        <v>Geoffrey Thomson</v>
      </c>
      <c r="C119" s="233"/>
      <c r="D119" s="150">
        <v>6</v>
      </c>
      <c r="E119" s="150"/>
      <c r="F119" s="234"/>
      <c r="G119" s="40">
        <f t="shared" si="25"/>
        <v>6</v>
      </c>
    </row>
    <row r="120" spans="1:7" ht="15">
      <c r="A120" s="75">
        <f t="shared" si="24"/>
        <v>15</v>
      </c>
      <c r="B120" s="97" t="str">
        <f t="shared" si="24"/>
        <v>Jack Walk</v>
      </c>
      <c r="C120" s="233"/>
      <c r="D120" s="150">
        <v>4</v>
      </c>
      <c r="E120" s="150"/>
      <c r="F120" s="234"/>
      <c r="G120" s="40">
        <f t="shared" si="25"/>
        <v>4</v>
      </c>
    </row>
    <row r="121" spans="1:7" ht="15">
      <c r="A121" s="75">
        <f t="shared" si="24"/>
        <v>16</v>
      </c>
      <c r="B121" s="97" t="str">
        <f t="shared" si="24"/>
        <v>Paul Yeatman</v>
      </c>
      <c r="C121" s="233"/>
      <c r="D121" s="150">
        <v>12</v>
      </c>
      <c r="E121" s="150">
        <v>16</v>
      </c>
      <c r="F121" s="234"/>
      <c r="G121" s="40">
        <f t="shared" si="25"/>
        <v>28</v>
      </c>
    </row>
    <row r="122" spans="1:7" ht="15">
      <c r="A122" s="75">
        <f t="shared" si="24"/>
        <v>17</v>
      </c>
      <c r="B122" s="97" t="str">
        <f t="shared" si="24"/>
        <v>Kristy Glover</v>
      </c>
      <c r="C122" s="233"/>
      <c r="D122" s="150">
        <v>4</v>
      </c>
      <c r="E122" s="150">
        <v>12</v>
      </c>
      <c r="F122" s="234"/>
      <c r="G122" s="40">
        <f t="shared" si="25"/>
        <v>16</v>
      </c>
    </row>
    <row r="123" spans="1:7" ht="15">
      <c r="A123" s="75">
        <f t="shared" si="24"/>
        <v>18</v>
      </c>
      <c r="B123" s="97" t="str">
        <f t="shared" si="24"/>
        <v>Chris Halley</v>
      </c>
      <c r="C123" s="233" t="s">
        <v>204</v>
      </c>
      <c r="D123" s="150" t="s">
        <v>204</v>
      </c>
      <c r="E123" s="150" t="s">
        <v>204</v>
      </c>
      <c r="F123" s="234" t="s">
        <v>204</v>
      </c>
      <c r="G123" s="40" t="s">
        <v>204</v>
      </c>
    </row>
    <row r="124" spans="1:7" ht="15">
      <c r="A124" s="75">
        <f aca="true" t="shared" si="26" ref="A124:B135">A22</f>
        <v>19</v>
      </c>
      <c r="B124" s="97" t="str">
        <f t="shared" si="26"/>
        <v>Gary Jago</v>
      </c>
      <c r="C124" s="233"/>
      <c r="D124" s="150">
        <v>4</v>
      </c>
      <c r="E124" s="150"/>
      <c r="F124" s="234"/>
      <c r="G124" s="40">
        <f t="shared" si="25"/>
        <v>4</v>
      </c>
    </row>
    <row r="125" spans="1:7" ht="15">
      <c r="A125" s="75">
        <f t="shared" si="26"/>
        <v>20</v>
      </c>
      <c r="B125" s="97" t="str">
        <f t="shared" si="26"/>
        <v>Chris Jehu</v>
      </c>
      <c r="C125" s="233">
        <v>10</v>
      </c>
      <c r="D125" s="150">
        <v>16</v>
      </c>
      <c r="E125" s="150"/>
      <c r="F125" s="234">
        <v>8</v>
      </c>
      <c r="G125" s="40">
        <f t="shared" si="25"/>
        <v>34</v>
      </c>
    </row>
    <row r="126" spans="1:7" ht="15">
      <c r="A126" s="75">
        <f t="shared" si="26"/>
        <v>21</v>
      </c>
      <c r="B126" s="97" t="str">
        <f t="shared" si="26"/>
        <v>Aaron Wain</v>
      </c>
      <c r="C126" s="233"/>
      <c r="D126" s="150">
        <v>6</v>
      </c>
      <c r="E126" s="150">
        <v>10</v>
      </c>
      <c r="F126" s="234">
        <v>16</v>
      </c>
      <c r="G126" s="40">
        <f t="shared" si="25"/>
        <v>32</v>
      </c>
    </row>
    <row r="127" spans="1:7" ht="15">
      <c r="A127" s="75">
        <f t="shared" si="26"/>
        <v>22</v>
      </c>
      <c r="B127" s="97" t="str">
        <f t="shared" si="26"/>
        <v>Joseph Patrick</v>
      </c>
      <c r="C127" s="233">
        <v>8</v>
      </c>
      <c r="D127" s="150">
        <v>10</v>
      </c>
      <c r="E127" s="150"/>
      <c r="F127" s="234"/>
      <c r="G127" s="40">
        <f t="shared" si="25"/>
        <v>18</v>
      </c>
    </row>
    <row r="128" spans="1:7" ht="15">
      <c r="A128" s="75">
        <f t="shared" si="26"/>
        <v>23</v>
      </c>
      <c r="B128" s="97" t="str">
        <f t="shared" si="26"/>
        <v>b rider 23</v>
      </c>
      <c r="C128" s="227"/>
      <c r="D128" s="152"/>
      <c r="E128" s="153"/>
      <c r="F128" s="235"/>
      <c r="G128" s="40">
        <f t="shared" si="25"/>
        <v>0</v>
      </c>
    </row>
    <row r="129" spans="1:7" ht="15">
      <c r="A129" s="75">
        <f t="shared" si="26"/>
        <v>24</v>
      </c>
      <c r="B129" s="97" t="str">
        <f t="shared" si="26"/>
        <v>b rider 24</v>
      </c>
      <c r="C129" s="227"/>
      <c r="D129" s="152"/>
      <c r="E129" s="153"/>
      <c r="F129" s="235"/>
      <c r="G129" s="40">
        <f t="shared" si="25"/>
        <v>0</v>
      </c>
    </row>
    <row r="130" spans="1:7" ht="15">
      <c r="A130" s="75">
        <f t="shared" si="26"/>
        <v>25</v>
      </c>
      <c r="B130" s="97" t="str">
        <f t="shared" si="26"/>
        <v>b rider 25</v>
      </c>
      <c r="C130" s="227"/>
      <c r="D130" s="152"/>
      <c r="E130" s="153"/>
      <c r="F130" s="235"/>
      <c r="G130" s="40">
        <f t="shared" si="25"/>
        <v>0</v>
      </c>
    </row>
    <row r="131" spans="1:7" ht="15">
      <c r="A131" s="75">
        <f t="shared" si="26"/>
        <v>26</v>
      </c>
      <c r="B131" s="97" t="str">
        <f t="shared" si="26"/>
        <v>b rider 26</v>
      </c>
      <c r="C131" s="227"/>
      <c r="D131" s="152"/>
      <c r="E131" s="153"/>
      <c r="F131" s="235"/>
      <c r="G131" s="40">
        <f t="shared" si="25"/>
        <v>0</v>
      </c>
    </row>
    <row r="132" spans="1:7" ht="15">
      <c r="A132" s="75">
        <f t="shared" si="26"/>
        <v>27</v>
      </c>
      <c r="B132" s="97" t="str">
        <f t="shared" si="26"/>
        <v>b rider 27</v>
      </c>
      <c r="C132" s="227"/>
      <c r="D132" s="152"/>
      <c r="E132" s="153"/>
      <c r="F132" s="235"/>
      <c r="G132" s="40">
        <f t="shared" si="25"/>
        <v>0</v>
      </c>
    </row>
    <row r="133" spans="1:7" ht="15">
      <c r="A133" s="75">
        <f t="shared" si="26"/>
        <v>28</v>
      </c>
      <c r="B133" s="97" t="str">
        <f t="shared" si="26"/>
        <v>b rider 28</v>
      </c>
      <c r="C133" s="227"/>
      <c r="D133" s="152"/>
      <c r="E133" s="153"/>
      <c r="F133" s="235"/>
      <c r="G133" s="40">
        <f t="shared" si="25"/>
        <v>0</v>
      </c>
    </row>
    <row r="134" spans="1:7" ht="15">
      <c r="A134" s="75">
        <f t="shared" si="26"/>
        <v>29</v>
      </c>
      <c r="B134" s="97" t="str">
        <f t="shared" si="26"/>
        <v>b rider 29</v>
      </c>
      <c r="C134" s="227"/>
      <c r="D134" s="152"/>
      <c r="E134" s="153"/>
      <c r="F134" s="235"/>
      <c r="G134" s="40">
        <f t="shared" si="25"/>
        <v>0</v>
      </c>
    </row>
    <row r="135" spans="1:7" ht="15.75" thickBot="1">
      <c r="A135" s="76">
        <f t="shared" si="26"/>
        <v>30</v>
      </c>
      <c r="B135" s="98" t="str">
        <f t="shared" si="26"/>
        <v>b rider 30</v>
      </c>
      <c r="C135" s="228"/>
      <c r="D135" s="154"/>
      <c r="E135" s="155"/>
      <c r="F135" s="236"/>
      <c r="G135" s="41">
        <f t="shared" si="25"/>
        <v>0</v>
      </c>
    </row>
  </sheetData>
  <sheetProtection/>
  <mergeCells count="4">
    <mergeCell ref="H2:K2"/>
    <mergeCell ref="D2:G2"/>
    <mergeCell ref="L2:O2"/>
    <mergeCell ref="P2:S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zoomScale="75" zoomScaleNormal="75" zoomScalePageLayoutView="0" workbookViewId="0" topLeftCell="A85">
      <selection activeCell="J71" sqref="J71"/>
    </sheetView>
  </sheetViews>
  <sheetFormatPr defaultColWidth="9.140625" defaultRowHeight="12.75"/>
  <cols>
    <col min="1" max="1" width="8.8515625" style="32" bestFit="1" customWidth="1"/>
    <col min="2" max="2" width="17.28125" style="37" bestFit="1" customWidth="1"/>
    <col min="3" max="3" width="11.421875" style="37" bestFit="1" customWidth="1"/>
    <col min="4" max="6" width="14.00390625" style="37" bestFit="1" customWidth="1"/>
    <col min="7" max="7" width="13.57421875" style="37" bestFit="1" customWidth="1"/>
    <col min="8" max="8" width="12.28125" style="37" bestFit="1" customWidth="1"/>
    <col min="9" max="9" width="12.57421875" style="37" bestFit="1" customWidth="1"/>
    <col min="10" max="10" width="11.421875" style="37" bestFit="1" customWidth="1"/>
    <col min="11" max="11" width="13.57421875" style="37" bestFit="1" customWidth="1"/>
    <col min="12" max="12" width="12.28125" style="37" bestFit="1" customWidth="1"/>
    <col min="13" max="13" width="12.57421875" style="37" bestFit="1" customWidth="1"/>
    <col min="14" max="14" width="11.421875" style="37" bestFit="1" customWidth="1"/>
    <col min="15" max="15" width="13.57421875" style="37" bestFit="1" customWidth="1"/>
    <col min="16" max="16" width="12.28125" style="37" bestFit="1" customWidth="1"/>
    <col min="17" max="17" width="12.57421875" style="37" bestFit="1" customWidth="1"/>
    <col min="18" max="18" width="11.421875" style="37" bestFit="1" customWidth="1"/>
    <col min="19" max="19" width="13.57421875" style="37" bestFit="1" customWidth="1"/>
    <col min="20" max="20" width="9.8515625" style="37" bestFit="1" customWidth="1"/>
    <col min="21" max="16384" width="9.140625" style="37" customWidth="1"/>
  </cols>
  <sheetData>
    <row r="1" ht="13.5" thickBot="1">
      <c r="A1" s="31" t="s">
        <v>99</v>
      </c>
    </row>
    <row r="2" spans="4:19" s="9" customFormat="1" ht="13.5" thickBot="1">
      <c r="D2" s="338" t="s">
        <v>65</v>
      </c>
      <c r="E2" s="336"/>
      <c r="F2" s="336"/>
      <c r="G2" s="337"/>
      <c r="H2" s="336" t="s">
        <v>66</v>
      </c>
      <c r="I2" s="336"/>
      <c r="J2" s="336"/>
      <c r="K2" s="337"/>
      <c r="L2" s="338" t="s">
        <v>67</v>
      </c>
      <c r="M2" s="336"/>
      <c r="N2" s="336"/>
      <c r="O2" s="337"/>
      <c r="P2" s="338" t="s">
        <v>68</v>
      </c>
      <c r="Q2" s="336"/>
      <c r="R2" s="336"/>
      <c r="S2" s="337"/>
    </row>
    <row r="3" spans="1:20" s="18" customFormat="1" ht="13.5" thickBot="1">
      <c r="A3" s="28" t="s">
        <v>5</v>
      </c>
      <c r="B3" s="33" t="s">
        <v>0</v>
      </c>
      <c r="C3" s="34" t="s">
        <v>1</v>
      </c>
      <c r="D3" s="28" t="s">
        <v>84</v>
      </c>
      <c r="E3" s="33" t="s">
        <v>85</v>
      </c>
      <c r="F3" s="33" t="s">
        <v>86</v>
      </c>
      <c r="G3" s="34" t="s">
        <v>87</v>
      </c>
      <c r="H3" s="35" t="s">
        <v>84</v>
      </c>
      <c r="I3" s="33" t="s">
        <v>85</v>
      </c>
      <c r="J3" s="33" t="s">
        <v>86</v>
      </c>
      <c r="K3" s="34" t="s">
        <v>87</v>
      </c>
      <c r="L3" s="28" t="s">
        <v>84</v>
      </c>
      <c r="M3" s="33" t="s">
        <v>85</v>
      </c>
      <c r="N3" s="33" t="s">
        <v>86</v>
      </c>
      <c r="O3" s="34" t="s">
        <v>87</v>
      </c>
      <c r="P3" s="28" t="s">
        <v>84</v>
      </c>
      <c r="Q3" s="33" t="s">
        <v>85</v>
      </c>
      <c r="R3" s="33" t="s">
        <v>86</v>
      </c>
      <c r="S3" s="34" t="s">
        <v>87</v>
      </c>
      <c r="T3" s="36" t="s">
        <v>88</v>
      </c>
    </row>
    <row r="4" spans="1:20" ht="12.75">
      <c r="A4" s="209">
        <v>1</v>
      </c>
      <c r="B4" s="248" t="s">
        <v>39</v>
      </c>
      <c r="C4" s="265" t="s">
        <v>40</v>
      </c>
      <c r="D4" s="247" t="str">
        <f>$C106</f>
        <v>DNS</v>
      </c>
      <c r="E4" s="248">
        <f>C38</f>
        <v>0</v>
      </c>
      <c r="F4" s="248">
        <f>C72</f>
        <v>0</v>
      </c>
      <c r="G4" s="249">
        <f>SUM(D4:F4)</f>
        <v>0</v>
      </c>
      <c r="H4" s="247">
        <f>$D106</f>
        <v>6</v>
      </c>
      <c r="I4" s="248">
        <v>0</v>
      </c>
      <c r="J4" s="248">
        <v>0</v>
      </c>
      <c r="K4" s="249">
        <f>SUM(H4:J4)</f>
        <v>6</v>
      </c>
      <c r="L4" s="247">
        <f>$E106</f>
        <v>0</v>
      </c>
      <c r="M4" s="248">
        <f>D38</f>
        <v>0</v>
      </c>
      <c r="N4" s="248">
        <f>D72</f>
        <v>0</v>
      </c>
      <c r="O4" s="249">
        <f>SUM(L4:N4)</f>
        <v>0</v>
      </c>
      <c r="P4" s="247">
        <f>$F106</f>
        <v>0</v>
      </c>
      <c r="Q4" s="248">
        <f>E38</f>
        <v>0</v>
      </c>
      <c r="R4" s="248">
        <f>E72</f>
        <v>0</v>
      </c>
      <c r="S4" s="249">
        <f>SUM(P4:R4)</f>
        <v>0</v>
      </c>
      <c r="T4" s="67">
        <f aca="true" t="shared" si="0" ref="T4:T33">G4+K4+O4+S4</f>
        <v>6</v>
      </c>
    </row>
    <row r="5" spans="1:20" ht="12.75">
      <c r="A5" s="211">
        <v>2</v>
      </c>
      <c r="B5" s="252" t="s">
        <v>41</v>
      </c>
      <c r="C5" s="266" t="s">
        <v>40</v>
      </c>
      <c r="D5" s="251">
        <f aca="true" t="shared" si="1" ref="D5:D33">$C107</f>
        <v>8</v>
      </c>
      <c r="E5" s="252">
        <f aca="true" t="shared" si="2" ref="E5:E33">C39</f>
        <v>1</v>
      </c>
      <c r="F5" s="252">
        <f aca="true" t="shared" si="3" ref="F5:F33">C73</f>
        <v>2</v>
      </c>
      <c r="G5" s="253">
        <f aca="true" t="shared" si="4" ref="G5:G33">SUM(D5:F5)</f>
        <v>11</v>
      </c>
      <c r="H5" s="251">
        <f aca="true" t="shared" si="5" ref="H5:H33">$D107</f>
        <v>12</v>
      </c>
      <c r="I5" s="252">
        <v>0</v>
      </c>
      <c r="J5" s="252">
        <v>0</v>
      </c>
      <c r="K5" s="253">
        <f aca="true" t="shared" si="6" ref="K5:K33">SUM(H5:J5)</f>
        <v>12</v>
      </c>
      <c r="L5" s="251">
        <f aca="true" t="shared" si="7" ref="L5:L33">$E107</f>
        <v>4</v>
      </c>
      <c r="M5" s="252">
        <f aca="true" t="shared" si="8" ref="M5:M33">D39</f>
        <v>0</v>
      </c>
      <c r="N5" s="252">
        <f aca="true" t="shared" si="9" ref="N5:N33">D73</f>
        <v>0</v>
      </c>
      <c r="O5" s="253">
        <f aca="true" t="shared" si="10" ref="O5:O33">SUM(L5:N5)</f>
        <v>4</v>
      </c>
      <c r="P5" s="251">
        <f aca="true" t="shared" si="11" ref="P5:P33">$F107</f>
        <v>6</v>
      </c>
      <c r="Q5" s="252">
        <f aca="true" t="shared" si="12" ref="Q5:Q33">E39</f>
        <v>0</v>
      </c>
      <c r="R5" s="252">
        <f aca="true" t="shared" si="13" ref="R5:R33">E73</f>
        <v>0</v>
      </c>
      <c r="S5" s="253">
        <f aca="true" t="shared" si="14" ref="S5:S33">SUM(P5:R5)</f>
        <v>6</v>
      </c>
      <c r="T5" s="68">
        <f t="shared" si="0"/>
        <v>33</v>
      </c>
    </row>
    <row r="6" spans="1:20" ht="12.75">
      <c r="A6" s="211">
        <v>3</v>
      </c>
      <c r="B6" s="252" t="s">
        <v>206</v>
      </c>
      <c r="C6" s="266" t="s">
        <v>24</v>
      </c>
      <c r="D6" s="251" t="str">
        <f t="shared" si="1"/>
        <v>DNS</v>
      </c>
      <c r="E6" s="252">
        <f t="shared" si="2"/>
        <v>0</v>
      </c>
      <c r="F6" s="252">
        <f t="shared" si="3"/>
        <v>0</v>
      </c>
      <c r="G6" s="253">
        <f t="shared" si="4"/>
        <v>0</v>
      </c>
      <c r="H6" s="251" t="str">
        <f t="shared" si="5"/>
        <v>DNS</v>
      </c>
      <c r="I6" s="252">
        <v>0</v>
      </c>
      <c r="J6" s="252">
        <v>0</v>
      </c>
      <c r="K6" s="253">
        <f t="shared" si="6"/>
        <v>0</v>
      </c>
      <c r="L6" s="251" t="str">
        <f t="shared" si="7"/>
        <v>DNS</v>
      </c>
      <c r="M6" s="252">
        <f t="shared" si="8"/>
        <v>0</v>
      </c>
      <c r="N6" s="252">
        <f t="shared" si="9"/>
        <v>0</v>
      </c>
      <c r="O6" s="253">
        <f t="shared" si="10"/>
        <v>0</v>
      </c>
      <c r="P6" s="251" t="str">
        <f t="shared" si="11"/>
        <v>DNS</v>
      </c>
      <c r="Q6" s="252">
        <f t="shared" si="12"/>
        <v>0</v>
      </c>
      <c r="R6" s="252">
        <f t="shared" si="13"/>
        <v>0</v>
      </c>
      <c r="S6" s="253">
        <f t="shared" si="14"/>
        <v>0</v>
      </c>
      <c r="T6" s="68">
        <v>-1</v>
      </c>
    </row>
    <row r="7" spans="1:20" ht="12.75">
      <c r="A7" s="211">
        <v>4</v>
      </c>
      <c r="B7" s="252" t="s">
        <v>207</v>
      </c>
      <c r="C7" s="266" t="s">
        <v>24</v>
      </c>
      <c r="D7" s="251">
        <f t="shared" si="1"/>
        <v>0</v>
      </c>
      <c r="E7" s="252">
        <f t="shared" si="2"/>
        <v>5</v>
      </c>
      <c r="F7" s="252">
        <f t="shared" si="3"/>
        <v>4</v>
      </c>
      <c r="G7" s="253">
        <f t="shared" si="4"/>
        <v>9</v>
      </c>
      <c r="H7" s="251">
        <f t="shared" si="5"/>
        <v>16</v>
      </c>
      <c r="I7" s="252">
        <v>0</v>
      </c>
      <c r="J7" s="252">
        <v>0</v>
      </c>
      <c r="K7" s="253">
        <f t="shared" si="6"/>
        <v>16</v>
      </c>
      <c r="L7" s="251">
        <f t="shared" si="7"/>
        <v>16</v>
      </c>
      <c r="M7" s="252">
        <f t="shared" si="8"/>
        <v>2</v>
      </c>
      <c r="N7" s="252">
        <f t="shared" si="9"/>
        <v>9</v>
      </c>
      <c r="O7" s="253">
        <f t="shared" si="10"/>
        <v>27</v>
      </c>
      <c r="P7" s="251">
        <f t="shared" si="11"/>
        <v>4</v>
      </c>
      <c r="Q7" s="252">
        <f t="shared" si="12"/>
        <v>0</v>
      </c>
      <c r="R7" s="252">
        <f t="shared" si="13"/>
        <v>1</v>
      </c>
      <c r="S7" s="253">
        <f t="shared" si="14"/>
        <v>5</v>
      </c>
      <c r="T7" s="68">
        <f t="shared" si="0"/>
        <v>57</v>
      </c>
    </row>
    <row r="8" spans="1:20" ht="12.75">
      <c r="A8" s="211">
        <v>5</v>
      </c>
      <c r="B8" s="252" t="s">
        <v>42</v>
      </c>
      <c r="C8" s="266" t="s">
        <v>24</v>
      </c>
      <c r="D8" s="251">
        <f t="shared" si="1"/>
        <v>16</v>
      </c>
      <c r="E8" s="252">
        <f t="shared" si="2"/>
        <v>2</v>
      </c>
      <c r="F8" s="252">
        <f t="shared" si="3"/>
        <v>12</v>
      </c>
      <c r="G8" s="253">
        <f t="shared" si="4"/>
        <v>30</v>
      </c>
      <c r="H8" s="251">
        <f t="shared" si="5"/>
        <v>8</v>
      </c>
      <c r="I8" s="252">
        <v>0</v>
      </c>
      <c r="J8" s="252">
        <v>0</v>
      </c>
      <c r="K8" s="253">
        <f t="shared" si="6"/>
        <v>8</v>
      </c>
      <c r="L8" s="251">
        <f t="shared" si="7"/>
        <v>14</v>
      </c>
      <c r="M8" s="252">
        <f t="shared" si="8"/>
        <v>7</v>
      </c>
      <c r="N8" s="252">
        <f t="shared" si="9"/>
        <v>10</v>
      </c>
      <c r="O8" s="253">
        <f t="shared" si="10"/>
        <v>31</v>
      </c>
      <c r="P8" s="251">
        <f t="shared" si="11"/>
        <v>16</v>
      </c>
      <c r="Q8" s="252">
        <f t="shared" si="12"/>
        <v>5</v>
      </c>
      <c r="R8" s="252">
        <f t="shared" si="13"/>
        <v>7</v>
      </c>
      <c r="S8" s="253">
        <f t="shared" si="14"/>
        <v>28</v>
      </c>
      <c r="T8" s="68">
        <f t="shared" si="0"/>
        <v>97</v>
      </c>
    </row>
    <row r="9" spans="1:20" ht="12.75">
      <c r="A9" s="211">
        <v>6</v>
      </c>
      <c r="B9" s="252" t="s">
        <v>208</v>
      </c>
      <c r="C9" s="266" t="s">
        <v>24</v>
      </c>
      <c r="D9" s="251">
        <f t="shared" si="1"/>
        <v>14</v>
      </c>
      <c r="E9" s="252">
        <f t="shared" si="2"/>
        <v>7</v>
      </c>
      <c r="F9" s="252">
        <f t="shared" si="3"/>
        <v>0</v>
      </c>
      <c r="G9" s="253">
        <f t="shared" si="4"/>
        <v>21</v>
      </c>
      <c r="H9" s="251">
        <f t="shared" si="5"/>
        <v>6</v>
      </c>
      <c r="I9" s="252">
        <v>0</v>
      </c>
      <c r="J9" s="252">
        <v>0</v>
      </c>
      <c r="K9" s="253">
        <f t="shared" si="6"/>
        <v>6</v>
      </c>
      <c r="L9" s="251">
        <f t="shared" si="7"/>
        <v>12</v>
      </c>
      <c r="M9" s="252">
        <f t="shared" si="8"/>
        <v>14</v>
      </c>
      <c r="N9" s="252">
        <f t="shared" si="9"/>
        <v>0</v>
      </c>
      <c r="O9" s="253">
        <f t="shared" si="10"/>
        <v>26</v>
      </c>
      <c r="P9" s="251">
        <f t="shared" si="11"/>
        <v>12</v>
      </c>
      <c r="Q9" s="252">
        <f t="shared" si="12"/>
        <v>7</v>
      </c>
      <c r="R9" s="252">
        <f t="shared" si="13"/>
        <v>2</v>
      </c>
      <c r="S9" s="253">
        <f t="shared" si="14"/>
        <v>21</v>
      </c>
      <c r="T9" s="68">
        <f t="shared" si="0"/>
        <v>74</v>
      </c>
    </row>
    <row r="10" spans="1:20" ht="12.75">
      <c r="A10" s="211">
        <v>7</v>
      </c>
      <c r="B10" s="252" t="s">
        <v>45</v>
      </c>
      <c r="C10" s="266" t="s">
        <v>3</v>
      </c>
      <c r="D10" s="251">
        <f t="shared" si="1"/>
        <v>4</v>
      </c>
      <c r="E10" s="252">
        <f t="shared" si="2"/>
        <v>3</v>
      </c>
      <c r="F10" s="252">
        <f t="shared" si="3"/>
        <v>3</v>
      </c>
      <c r="G10" s="253">
        <f t="shared" si="4"/>
        <v>10</v>
      </c>
      <c r="H10" s="251">
        <f t="shared" si="5"/>
        <v>6</v>
      </c>
      <c r="I10" s="252">
        <v>0</v>
      </c>
      <c r="J10" s="252">
        <v>0</v>
      </c>
      <c r="K10" s="253">
        <f t="shared" si="6"/>
        <v>6</v>
      </c>
      <c r="L10" s="251">
        <f t="shared" si="7"/>
        <v>8</v>
      </c>
      <c r="M10" s="252">
        <f t="shared" si="8"/>
        <v>5</v>
      </c>
      <c r="N10" s="252">
        <f t="shared" si="9"/>
        <v>5</v>
      </c>
      <c r="O10" s="253">
        <f t="shared" si="10"/>
        <v>18</v>
      </c>
      <c r="P10" s="251">
        <f t="shared" si="11"/>
        <v>8</v>
      </c>
      <c r="Q10" s="252">
        <f t="shared" si="12"/>
        <v>1</v>
      </c>
      <c r="R10" s="252">
        <f t="shared" si="13"/>
        <v>0</v>
      </c>
      <c r="S10" s="253">
        <f t="shared" si="14"/>
        <v>9</v>
      </c>
      <c r="T10" s="68">
        <f t="shared" si="0"/>
        <v>43</v>
      </c>
    </row>
    <row r="11" spans="1:20" ht="12.75">
      <c r="A11" s="211">
        <v>8</v>
      </c>
      <c r="B11" s="252" t="s">
        <v>46</v>
      </c>
      <c r="C11" s="266" t="s">
        <v>3</v>
      </c>
      <c r="D11" s="251">
        <f t="shared" si="1"/>
        <v>6</v>
      </c>
      <c r="E11" s="252">
        <f t="shared" si="2"/>
        <v>0</v>
      </c>
      <c r="F11" s="252">
        <f t="shared" si="3"/>
        <v>3</v>
      </c>
      <c r="G11" s="253">
        <f t="shared" si="4"/>
        <v>9</v>
      </c>
      <c r="H11" s="251">
        <f t="shared" si="5"/>
        <v>6</v>
      </c>
      <c r="I11" s="252">
        <v>0</v>
      </c>
      <c r="J11" s="252">
        <v>0</v>
      </c>
      <c r="K11" s="253">
        <f t="shared" si="6"/>
        <v>6</v>
      </c>
      <c r="L11" s="251">
        <f t="shared" si="7"/>
        <v>0</v>
      </c>
      <c r="M11" s="252">
        <f t="shared" si="8"/>
        <v>0</v>
      </c>
      <c r="N11" s="252">
        <f t="shared" si="9"/>
        <v>0</v>
      </c>
      <c r="O11" s="253">
        <f t="shared" si="10"/>
        <v>0</v>
      </c>
      <c r="P11" s="251">
        <f t="shared" si="11"/>
        <v>0</v>
      </c>
      <c r="Q11" s="252">
        <f t="shared" si="12"/>
        <v>0</v>
      </c>
      <c r="R11" s="252">
        <f t="shared" si="13"/>
        <v>0</v>
      </c>
      <c r="S11" s="253">
        <f t="shared" si="14"/>
        <v>0</v>
      </c>
      <c r="T11" s="68">
        <f t="shared" si="0"/>
        <v>15</v>
      </c>
    </row>
    <row r="12" spans="1:20" ht="12.75">
      <c r="A12" s="211">
        <v>9</v>
      </c>
      <c r="B12" s="252" t="s">
        <v>47</v>
      </c>
      <c r="C12" s="266" t="s">
        <v>3</v>
      </c>
      <c r="D12" s="251">
        <f t="shared" si="1"/>
        <v>0</v>
      </c>
      <c r="E12" s="252">
        <f t="shared" si="2"/>
        <v>0</v>
      </c>
      <c r="F12" s="252">
        <f t="shared" si="3"/>
        <v>0</v>
      </c>
      <c r="G12" s="253">
        <f t="shared" si="4"/>
        <v>0</v>
      </c>
      <c r="H12" s="251">
        <f t="shared" si="5"/>
        <v>4</v>
      </c>
      <c r="I12" s="252">
        <v>0</v>
      </c>
      <c r="J12" s="252">
        <v>0</v>
      </c>
      <c r="K12" s="253">
        <f t="shared" si="6"/>
        <v>4</v>
      </c>
      <c r="L12" s="251">
        <f t="shared" si="7"/>
        <v>0</v>
      </c>
      <c r="M12" s="252">
        <f t="shared" si="8"/>
        <v>0</v>
      </c>
      <c r="N12" s="252">
        <f t="shared" si="9"/>
        <v>0</v>
      </c>
      <c r="O12" s="253">
        <f t="shared" si="10"/>
        <v>0</v>
      </c>
      <c r="P12" s="251">
        <f t="shared" si="11"/>
        <v>0</v>
      </c>
      <c r="Q12" s="252">
        <f t="shared" si="12"/>
        <v>0</v>
      </c>
      <c r="R12" s="252">
        <f t="shared" si="13"/>
        <v>0</v>
      </c>
      <c r="S12" s="253">
        <f t="shared" si="14"/>
        <v>0</v>
      </c>
      <c r="T12" s="68">
        <f t="shared" si="0"/>
        <v>4</v>
      </c>
    </row>
    <row r="13" spans="1:20" ht="12.75">
      <c r="A13" s="211">
        <v>10</v>
      </c>
      <c r="B13" s="252" t="s">
        <v>48</v>
      </c>
      <c r="C13" s="266" t="s">
        <v>3</v>
      </c>
      <c r="D13" s="251">
        <f t="shared" si="1"/>
        <v>10</v>
      </c>
      <c r="E13" s="252">
        <f t="shared" si="2"/>
        <v>0</v>
      </c>
      <c r="F13" s="252">
        <f t="shared" si="3"/>
        <v>12</v>
      </c>
      <c r="G13" s="253">
        <f t="shared" si="4"/>
        <v>22</v>
      </c>
      <c r="H13" s="251">
        <f t="shared" si="5"/>
        <v>14</v>
      </c>
      <c r="I13" s="252">
        <v>0</v>
      </c>
      <c r="J13" s="252">
        <v>0</v>
      </c>
      <c r="K13" s="253">
        <f t="shared" si="6"/>
        <v>14</v>
      </c>
      <c r="L13" s="251">
        <f t="shared" si="7"/>
        <v>10</v>
      </c>
      <c r="M13" s="252">
        <f t="shared" si="8"/>
        <v>6</v>
      </c>
      <c r="N13" s="252">
        <f t="shared" si="9"/>
        <v>10</v>
      </c>
      <c r="O13" s="253">
        <f t="shared" si="10"/>
        <v>26</v>
      </c>
      <c r="P13" s="251">
        <f t="shared" si="11"/>
        <v>14</v>
      </c>
      <c r="Q13" s="252">
        <f t="shared" si="12"/>
        <v>3</v>
      </c>
      <c r="R13" s="252">
        <f t="shared" si="13"/>
        <v>5</v>
      </c>
      <c r="S13" s="253">
        <f t="shared" si="14"/>
        <v>22</v>
      </c>
      <c r="T13" s="68">
        <f t="shared" si="0"/>
        <v>84</v>
      </c>
    </row>
    <row r="14" spans="1:20" ht="12.75">
      <c r="A14" s="211">
        <v>11</v>
      </c>
      <c r="B14" s="252" t="s">
        <v>49</v>
      </c>
      <c r="C14" s="266" t="s">
        <v>22</v>
      </c>
      <c r="D14" s="251">
        <f t="shared" si="1"/>
        <v>12</v>
      </c>
      <c r="E14" s="252">
        <f t="shared" si="2"/>
        <v>0</v>
      </c>
      <c r="F14" s="252">
        <f t="shared" si="3"/>
        <v>0</v>
      </c>
      <c r="G14" s="253">
        <f t="shared" si="4"/>
        <v>12</v>
      </c>
      <c r="H14" s="251">
        <f t="shared" si="5"/>
        <v>6</v>
      </c>
      <c r="I14" s="252">
        <v>0</v>
      </c>
      <c r="J14" s="252">
        <v>0</v>
      </c>
      <c r="K14" s="253">
        <f t="shared" si="6"/>
        <v>6</v>
      </c>
      <c r="L14" s="251">
        <f t="shared" si="7"/>
        <v>0</v>
      </c>
      <c r="M14" s="252">
        <f t="shared" si="8"/>
        <v>0</v>
      </c>
      <c r="N14" s="252">
        <f t="shared" si="9"/>
        <v>0</v>
      </c>
      <c r="O14" s="253">
        <f t="shared" si="10"/>
        <v>0</v>
      </c>
      <c r="P14" s="251">
        <f t="shared" si="11"/>
        <v>0</v>
      </c>
      <c r="Q14" s="252">
        <f t="shared" si="12"/>
        <v>0</v>
      </c>
      <c r="R14" s="252">
        <f t="shared" si="13"/>
        <v>0</v>
      </c>
      <c r="S14" s="253">
        <f t="shared" si="14"/>
        <v>0</v>
      </c>
      <c r="T14" s="68">
        <f t="shared" si="0"/>
        <v>18</v>
      </c>
    </row>
    <row r="15" spans="1:20" ht="12.75">
      <c r="A15" s="211">
        <v>12</v>
      </c>
      <c r="B15" s="252" t="s">
        <v>209</v>
      </c>
      <c r="C15" s="266" t="s">
        <v>22</v>
      </c>
      <c r="D15" s="251" t="str">
        <f t="shared" si="1"/>
        <v>DNF</v>
      </c>
      <c r="E15" s="252">
        <f t="shared" si="2"/>
        <v>0</v>
      </c>
      <c r="F15" s="252">
        <f t="shared" si="3"/>
        <v>0</v>
      </c>
      <c r="G15" s="253">
        <f t="shared" si="4"/>
        <v>0</v>
      </c>
      <c r="H15" s="251" t="str">
        <f t="shared" si="5"/>
        <v>DNS</v>
      </c>
      <c r="I15" s="252">
        <v>0</v>
      </c>
      <c r="J15" s="252">
        <v>0</v>
      </c>
      <c r="K15" s="253">
        <f t="shared" si="6"/>
        <v>0</v>
      </c>
      <c r="L15" s="251" t="str">
        <f t="shared" si="7"/>
        <v>DNS</v>
      </c>
      <c r="M15" s="252">
        <f t="shared" si="8"/>
        <v>0</v>
      </c>
      <c r="N15" s="252">
        <f t="shared" si="9"/>
        <v>0</v>
      </c>
      <c r="O15" s="253">
        <f t="shared" si="10"/>
        <v>0</v>
      </c>
      <c r="P15" s="251" t="str">
        <f t="shared" si="11"/>
        <v>DNS</v>
      </c>
      <c r="Q15" s="252">
        <f t="shared" si="12"/>
        <v>0</v>
      </c>
      <c r="R15" s="252">
        <f t="shared" si="13"/>
        <v>0</v>
      </c>
      <c r="S15" s="253">
        <f t="shared" si="14"/>
        <v>0</v>
      </c>
      <c r="T15" s="68">
        <v>-1</v>
      </c>
    </row>
    <row r="16" spans="1:20" ht="12.75">
      <c r="A16" s="211">
        <v>13</v>
      </c>
      <c r="B16" s="252" t="s">
        <v>50</v>
      </c>
      <c r="C16" s="266" t="s">
        <v>22</v>
      </c>
      <c r="D16" s="251">
        <f t="shared" si="1"/>
        <v>0</v>
      </c>
      <c r="E16" s="252">
        <f t="shared" si="2"/>
        <v>0</v>
      </c>
      <c r="F16" s="252">
        <f t="shared" si="3"/>
        <v>0</v>
      </c>
      <c r="G16" s="253">
        <f t="shared" si="4"/>
        <v>0</v>
      </c>
      <c r="H16" s="251">
        <f t="shared" si="5"/>
        <v>10</v>
      </c>
      <c r="I16" s="252">
        <v>0</v>
      </c>
      <c r="J16" s="252">
        <v>0</v>
      </c>
      <c r="K16" s="253">
        <f t="shared" si="6"/>
        <v>10</v>
      </c>
      <c r="L16" s="251">
        <f t="shared" si="7"/>
        <v>0</v>
      </c>
      <c r="M16" s="252">
        <f t="shared" si="8"/>
        <v>0</v>
      </c>
      <c r="N16" s="252">
        <f t="shared" si="9"/>
        <v>0</v>
      </c>
      <c r="O16" s="253">
        <f t="shared" si="10"/>
        <v>0</v>
      </c>
      <c r="P16" s="251">
        <f t="shared" si="11"/>
        <v>0</v>
      </c>
      <c r="Q16" s="252">
        <f t="shared" si="12"/>
        <v>0</v>
      </c>
      <c r="R16" s="252">
        <f t="shared" si="13"/>
        <v>0</v>
      </c>
      <c r="S16" s="253">
        <f t="shared" si="14"/>
        <v>0</v>
      </c>
      <c r="T16" s="68">
        <f t="shared" si="0"/>
        <v>10</v>
      </c>
    </row>
    <row r="17" spans="1:20" ht="12.75">
      <c r="A17" s="211">
        <v>14</v>
      </c>
      <c r="B17" s="252" t="s">
        <v>51</v>
      </c>
      <c r="C17" s="266" t="s">
        <v>22</v>
      </c>
      <c r="D17" s="251">
        <f t="shared" si="1"/>
        <v>0</v>
      </c>
      <c r="E17" s="252">
        <f t="shared" si="2"/>
        <v>0</v>
      </c>
      <c r="F17" s="252">
        <f t="shared" si="3"/>
        <v>0</v>
      </c>
      <c r="G17" s="253">
        <f t="shared" si="4"/>
        <v>0</v>
      </c>
      <c r="H17" s="251">
        <f t="shared" si="5"/>
        <v>6</v>
      </c>
      <c r="I17" s="252">
        <v>0</v>
      </c>
      <c r="J17" s="252">
        <v>0</v>
      </c>
      <c r="K17" s="253">
        <f t="shared" si="6"/>
        <v>6</v>
      </c>
      <c r="L17" s="251">
        <f t="shared" si="7"/>
        <v>6</v>
      </c>
      <c r="M17" s="252">
        <f t="shared" si="8"/>
        <v>2</v>
      </c>
      <c r="N17" s="252">
        <f t="shared" si="9"/>
        <v>2</v>
      </c>
      <c r="O17" s="253">
        <f t="shared" si="10"/>
        <v>10</v>
      </c>
      <c r="P17" s="251">
        <f t="shared" si="11"/>
        <v>10</v>
      </c>
      <c r="Q17" s="252">
        <f t="shared" si="12"/>
        <v>2</v>
      </c>
      <c r="R17" s="252">
        <f t="shared" si="13"/>
        <v>3</v>
      </c>
      <c r="S17" s="253">
        <f t="shared" si="14"/>
        <v>15</v>
      </c>
      <c r="T17" s="68">
        <f t="shared" si="0"/>
        <v>31</v>
      </c>
    </row>
    <row r="18" spans="1:20" ht="12.75">
      <c r="A18" s="211">
        <v>15</v>
      </c>
      <c r="B18" s="252" t="s">
        <v>129</v>
      </c>
      <c r="C18" s="266" t="s">
        <v>1</v>
      </c>
      <c r="D18" s="251">
        <f t="shared" si="1"/>
        <v>0</v>
      </c>
      <c r="E18" s="252">
        <f t="shared" si="2"/>
        <v>0</v>
      </c>
      <c r="F18" s="252">
        <f t="shared" si="3"/>
        <v>0</v>
      </c>
      <c r="G18" s="253">
        <f t="shared" si="4"/>
        <v>0</v>
      </c>
      <c r="H18" s="251">
        <f t="shared" si="5"/>
        <v>0</v>
      </c>
      <c r="I18" s="252">
        <v>0</v>
      </c>
      <c r="J18" s="252">
        <v>0</v>
      </c>
      <c r="K18" s="253">
        <f t="shared" si="6"/>
        <v>0</v>
      </c>
      <c r="L18" s="251">
        <f t="shared" si="7"/>
        <v>0</v>
      </c>
      <c r="M18" s="252">
        <f t="shared" si="8"/>
        <v>0</v>
      </c>
      <c r="N18" s="252">
        <f t="shared" si="9"/>
        <v>0</v>
      </c>
      <c r="O18" s="253">
        <f t="shared" si="10"/>
        <v>0</v>
      </c>
      <c r="P18" s="251">
        <f t="shared" si="11"/>
        <v>0</v>
      </c>
      <c r="Q18" s="252">
        <f t="shared" si="12"/>
        <v>0</v>
      </c>
      <c r="R18" s="252">
        <f t="shared" si="13"/>
        <v>0</v>
      </c>
      <c r="S18" s="253">
        <f t="shared" si="14"/>
        <v>0</v>
      </c>
      <c r="T18" s="68">
        <f t="shared" si="0"/>
        <v>0</v>
      </c>
    </row>
    <row r="19" spans="1:20" ht="12.75">
      <c r="A19" s="211">
        <v>16</v>
      </c>
      <c r="B19" s="252" t="s">
        <v>130</v>
      </c>
      <c r="C19" s="266" t="s">
        <v>1</v>
      </c>
      <c r="D19" s="251">
        <f t="shared" si="1"/>
        <v>0</v>
      </c>
      <c r="E19" s="252">
        <f t="shared" si="2"/>
        <v>0</v>
      </c>
      <c r="F19" s="252">
        <f t="shared" si="3"/>
        <v>0</v>
      </c>
      <c r="G19" s="253">
        <f t="shared" si="4"/>
        <v>0</v>
      </c>
      <c r="H19" s="251">
        <f t="shared" si="5"/>
        <v>0</v>
      </c>
      <c r="I19" s="252">
        <v>0</v>
      </c>
      <c r="J19" s="252">
        <v>0</v>
      </c>
      <c r="K19" s="253">
        <f t="shared" si="6"/>
        <v>0</v>
      </c>
      <c r="L19" s="251">
        <f t="shared" si="7"/>
        <v>0</v>
      </c>
      <c r="M19" s="252">
        <f t="shared" si="8"/>
        <v>0</v>
      </c>
      <c r="N19" s="252">
        <f t="shared" si="9"/>
        <v>0</v>
      </c>
      <c r="O19" s="253">
        <f t="shared" si="10"/>
        <v>0</v>
      </c>
      <c r="P19" s="251">
        <f t="shared" si="11"/>
        <v>0</v>
      </c>
      <c r="Q19" s="252">
        <f t="shared" si="12"/>
        <v>0</v>
      </c>
      <c r="R19" s="252">
        <f t="shared" si="13"/>
        <v>0</v>
      </c>
      <c r="S19" s="253">
        <f t="shared" si="14"/>
        <v>0</v>
      </c>
      <c r="T19" s="68">
        <f t="shared" si="0"/>
        <v>0</v>
      </c>
    </row>
    <row r="20" spans="1:20" ht="12.75">
      <c r="A20" s="211">
        <v>17</v>
      </c>
      <c r="B20" s="252" t="s">
        <v>131</v>
      </c>
      <c r="C20" s="266" t="s">
        <v>1</v>
      </c>
      <c r="D20" s="251">
        <f t="shared" si="1"/>
        <v>0</v>
      </c>
      <c r="E20" s="252">
        <f t="shared" si="2"/>
        <v>0</v>
      </c>
      <c r="F20" s="252">
        <f t="shared" si="3"/>
        <v>0</v>
      </c>
      <c r="G20" s="253">
        <f t="shared" si="4"/>
        <v>0</v>
      </c>
      <c r="H20" s="251">
        <f t="shared" si="5"/>
        <v>0</v>
      </c>
      <c r="I20" s="252">
        <v>0</v>
      </c>
      <c r="J20" s="252">
        <v>0</v>
      </c>
      <c r="K20" s="253">
        <f t="shared" si="6"/>
        <v>0</v>
      </c>
      <c r="L20" s="251">
        <f t="shared" si="7"/>
        <v>0</v>
      </c>
      <c r="M20" s="252">
        <f t="shared" si="8"/>
        <v>0</v>
      </c>
      <c r="N20" s="252">
        <f t="shared" si="9"/>
        <v>0</v>
      </c>
      <c r="O20" s="253">
        <f t="shared" si="10"/>
        <v>0</v>
      </c>
      <c r="P20" s="251">
        <f t="shared" si="11"/>
        <v>0</v>
      </c>
      <c r="Q20" s="252">
        <f t="shared" si="12"/>
        <v>0</v>
      </c>
      <c r="R20" s="252">
        <f t="shared" si="13"/>
        <v>0</v>
      </c>
      <c r="S20" s="253">
        <f t="shared" si="14"/>
        <v>0</v>
      </c>
      <c r="T20" s="68">
        <f t="shared" si="0"/>
        <v>0</v>
      </c>
    </row>
    <row r="21" spans="1:20" ht="12.75">
      <c r="A21" s="211">
        <v>18</v>
      </c>
      <c r="B21" s="252" t="s">
        <v>132</v>
      </c>
      <c r="C21" s="266" t="s">
        <v>1</v>
      </c>
      <c r="D21" s="251">
        <f t="shared" si="1"/>
        <v>0</v>
      </c>
      <c r="E21" s="252">
        <f t="shared" si="2"/>
        <v>0</v>
      </c>
      <c r="F21" s="252">
        <f t="shared" si="3"/>
        <v>0</v>
      </c>
      <c r="G21" s="253">
        <f t="shared" si="4"/>
        <v>0</v>
      </c>
      <c r="H21" s="251">
        <f t="shared" si="5"/>
        <v>0</v>
      </c>
      <c r="I21" s="252">
        <v>0</v>
      </c>
      <c r="J21" s="252">
        <v>0</v>
      </c>
      <c r="K21" s="253">
        <f t="shared" si="6"/>
        <v>0</v>
      </c>
      <c r="L21" s="251">
        <f t="shared" si="7"/>
        <v>0</v>
      </c>
      <c r="M21" s="252">
        <f t="shared" si="8"/>
        <v>0</v>
      </c>
      <c r="N21" s="252">
        <f t="shared" si="9"/>
        <v>0</v>
      </c>
      <c r="O21" s="253">
        <f t="shared" si="10"/>
        <v>0</v>
      </c>
      <c r="P21" s="251">
        <f t="shared" si="11"/>
        <v>0</v>
      </c>
      <c r="Q21" s="252">
        <f t="shared" si="12"/>
        <v>0</v>
      </c>
      <c r="R21" s="252">
        <f t="shared" si="13"/>
        <v>0</v>
      </c>
      <c r="S21" s="253">
        <f t="shared" si="14"/>
        <v>0</v>
      </c>
      <c r="T21" s="68">
        <f t="shared" si="0"/>
        <v>0</v>
      </c>
    </row>
    <row r="22" spans="1:20" ht="12.75">
      <c r="A22" s="211">
        <v>19</v>
      </c>
      <c r="B22" s="252" t="s">
        <v>133</v>
      </c>
      <c r="C22" s="266" t="s">
        <v>1</v>
      </c>
      <c r="D22" s="251">
        <f t="shared" si="1"/>
        <v>0</v>
      </c>
      <c r="E22" s="252">
        <f t="shared" si="2"/>
        <v>0</v>
      </c>
      <c r="F22" s="252">
        <f t="shared" si="3"/>
        <v>0</v>
      </c>
      <c r="G22" s="253">
        <f t="shared" si="4"/>
        <v>0</v>
      </c>
      <c r="H22" s="251">
        <f t="shared" si="5"/>
        <v>0</v>
      </c>
      <c r="I22" s="252">
        <v>0</v>
      </c>
      <c r="J22" s="252">
        <v>0</v>
      </c>
      <c r="K22" s="253">
        <f t="shared" si="6"/>
        <v>0</v>
      </c>
      <c r="L22" s="251">
        <f t="shared" si="7"/>
        <v>0</v>
      </c>
      <c r="M22" s="252">
        <f t="shared" si="8"/>
        <v>0</v>
      </c>
      <c r="N22" s="252">
        <f t="shared" si="9"/>
        <v>0</v>
      </c>
      <c r="O22" s="253">
        <f t="shared" si="10"/>
        <v>0</v>
      </c>
      <c r="P22" s="251">
        <f t="shared" si="11"/>
        <v>0</v>
      </c>
      <c r="Q22" s="252">
        <f t="shared" si="12"/>
        <v>0</v>
      </c>
      <c r="R22" s="252">
        <f t="shared" si="13"/>
        <v>0</v>
      </c>
      <c r="S22" s="253">
        <f t="shared" si="14"/>
        <v>0</v>
      </c>
      <c r="T22" s="68">
        <f t="shared" si="0"/>
        <v>0</v>
      </c>
    </row>
    <row r="23" spans="1:20" ht="12.75">
      <c r="A23" s="211">
        <v>20</v>
      </c>
      <c r="B23" s="252" t="s">
        <v>134</v>
      </c>
      <c r="C23" s="266" t="s">
        <v>1</v>
      </c>
      <c r="D23" s="251">
        <f t="shared" si="1"/>
        <v>0</v>
      </c>
      <c r="E23" s="252">
        <f t="shared" si="2"/>
        <v>0</v>
      </c>
      <c r="F23" s="252">
        <f t="shared" si="3"/>
        <v>0</v>
      </c>
      <c r="G23" s="253">
        <f t="shared" si="4"/>
        <v>0</v>
      </c>
      <c r="H23" s="251">
        <f t="shared" si="5"/>
        <v>0</v>
      </c>
      <c r="I23" s="252">
        <v>0</v>
      </c>
      <c r="J23" s="252">
        <v>0</v>
      </c>
      <c r="K23" s="253">
        <f t="shared" si="6"/>
        <v>0</v>
      </c>
      <c r="L23" s="251">
        <f t="shared" si="7"/>
        <v>0</v>
      </c>
      <c r="M23" s="252">
        <f t="shared" si="8"/>
        <v>0</v>
      </c>
      <c r="N23" s="252">
        <f t="shared" si="9"/>
        <v>0</v>
      </c>
      <c r="O23" s="253">
        <f t="shared" si="10"/>
        <v>0</v>
      </c>
      <c r="P23" s="251">
        <f t="shared" si="11"/>
        <v>0</v>
      </c>
      <c r="Q23" s="252">
        <f t="shared" si="12"/>
        <v>0</v>
      </c>
      <c r="R23" s="252">
        <f t="shared" si="13"/>
        <v>0</v>
      </c>
      <c r="S23" s="253">
        <f t="shared" si="14"/>
        <v>0</v>
      </c>
      <c r="T23" s="68">
        <f t="shared" si="0"/>
        <v>0</v>
      </c>
    </row>
    <row r="24" spans="1:20" ht="12.75">
      <c r="A24" s="211">
        <v>21</v>
      </c>
      <c r="B24" s="252" t="s">
        <v>135</v>
      </c>
      <c r="C24" s="266" t="s">
        <v>1</v>
      </c>
      <c r="D24" s="251">
        <f t="shared" si="1"/>
        <v>0</v>
      </c>
      <c r="E24" s="252">
        <f t="shared" si="2"/>
        <v>0</v>
      </c>
      <c r="F24" s="252">
        <f t="shared" si="3"/>
        <v>0</v>
      </c>
      <c r="G24" s="253">
        <f t="shared" si="4"/>
        <v>0</v>
      </c>
      <c r="H24" s="251">
        <f t="shared" si="5"/>
        <v>0</v>
      </c>
      <c r="I24" s="252">
        <v>0</v>
      </c>
      <c r="J24" s="252">
        <v>0</v>
      </c>
      <c r="K24" s="253">
        <f t="shared" si="6"/>
        <v>0</v>
      </c>
      <c r="L24" s="251">
        <f t="shared" si="7"/>
        <v>0</v>
      </c>
      <c r="M24" s="252">
        <f t="shared" si="8"/>
        <v>0</v>
      </c>
      <c r="N24" s="252">
        <f t="shared" si="9"/>
        <v>0</v>
      </c>
      <c r="O24" s="253">
        <f t="shared" si="10"/>
        <v>0</v>
      </c>
      <c r="P24" s="251">
        <f t="shared" si="11"/>
        <v>0</v>
      </c>
      <c r="Q24" s="252">
        <f t="shared" si="12"/>
        <v>0</v>
      </c>
      <c r="R24" s="252">
        <f t="shared" si="13"/>
        <v>0</v>
      </c>
      <c r="S24" s="253">
        <f t="shared" si="14"/>
        <v>0</v>
      </c>
      <c r="T24" s="68">
        <f t="shared" si="0"/>
        <v>0</v>
      </c>
    </row>
    <row r="25" spans="1:20" ht="12.75">
      <c r="A25" s="211">
        <v>22</v>
      </c>
      <c r="B25" s="252" t="s">
        <v>136</v>
      </c>
      <c r="C25" s="266" t="s">
        <v>1</v>
      </c>
      <c r="D25" s="251">
        <f t="shared" si="1"/>
        <v>0</v>
      </c>
      <c r="E25" s="252">
        <f t="shared" si="2"/>
        <v>0</v>
      </c>
      <c r="F25" s="252">
        <f t="shared" si="3"/>
        <v>0</v>
      </c>
      <c r="G25" s="253">
        <f t="shared" si="4"/>
        <v>0</v>
      </c>
      <c r="H25" s="251">
        <f t="shared" si="5"/>
        <v>0</v>
      </c>
      <c r="I25" s="252">
        <v>0</v>
      </c>
      <c r="J25" s="252">
        <v>0</v>
      </c>
      <c r="K25" s="253">
        <f t="shared" si="6"/>
        <v>0</v>
      </c>
      <c r="L25" s="251">
        <f t="shared" si="7"/>
        <v>0</v>
      </c>
      <c r="M25" s="252">
        <f t="shared" si="8"/>
        <v>0</v>
      </c>
      <c r="N25" s="252">
        <f t="shared" si="9"/>
        <v>0</v>
      </c>
      <c r="O25" s="253">
        <f t="shared" si="10"/>
        <v>0</v>
      </c>
      <c r="P25" s="251">
        <f t="shared" si="11"/>
        <v>0</v>
      </c>
      <c r="Q25" s="252">
        <f t="shared" si="12"/>
        <v>0</v>
      </c>
      <c r="R25" s="252">
        <f t="shared" si="13"/>
        <v>0</v>
      </c>
      <c r="S25" s="253">
        <f t="shared" si="14"/>
        <v>0</v>
      </c>
      <c r="T25" s="68">
        <f t="shared" si="0"/>
        <v>0</v>
      </c>
    </row>
    <row r="26" spans="1:20" ht="12.75">
      <c r="A26" s="211">
        <v>23</v>
      </c>
      <c r="B26" s="252" t="s">
        <v>137</v>
      </c>
      <c r="C26" s="266" t="s">
        <v>1</v>
      </c>
      <c r="D26" s="251">
        <f t="shared" si="1"/>
        <v>0</v>
      </c>
      <c r="E26" s="252">
        <f t="shared" si="2"/>
        <v>0</v>
      </c>
      <c r="F26" s="252">
        <f t="shared" si="3"/>
        <v>0</v>
      </c>
      <c r="G26" s="253">
        <f t="shared" si="4"/>
        <v>0</v>
      </c>
      <c r="H26" s="251">
        <f t="shared" si="5"/>
        <v>0</v>
      </c>
      <c r="I26" s="252">
        <v>0</v>
      </c>
      <c r="J26" s="252">
        <v>0</v>
      </c>
      <c r="K26" s="253">
        <f t="shared" si="6"/>
        <v>0</v>
      </c>
      <c r="L26" s="251">
        <f t="shared" si="7"/>
        <v>0</v>
      </c>
      <c r="M26" s="252">
        <f t="shared" si="8"/>
        <v>0</v>
      </c>
      <c r="N26" s="252">
        <f t="shared" si="9"/>
        <v>0</v>
      </c>
      <c r="O26" s="253">
        <f t="shared" si="10"/>
        <v>0</v>
      </c>
      <c r="P26" s="251">
        <f t="shared" si="11"/>
        <v>0</v>
      </c>
      <c r="Q26" s="252">
        <f t="shared" si="12"/>
        <v>0</v>
      </c>
      <c r="R26" s="252">
        <f t="shared" si="13"/>
        <v>0</v>
      </c>
      <c r="S26" s="253">
        <f t="shared" si="14"/>
        <v>0</v>
      </c>
      <c r="T26" s="68">
        <f t="shared" si="0"/>
        <v>0</v>
      </c>
    </row>
    <row r="27" spans="1:20" ht="12.75">
      <c r="A27" s="211">
        <v>24</v>
      </c>
      <c r="B27" s="252" t="s">
        <v>138</v>
      </c>
      <c r="C27" s="266" t="s">
        <v>1</v>
      </c>
      <c r="D27" s="251">
        <f t="shared" si="1"/>
        <v>0</v>
      </c>
      <c r="E27" s="252">
        <f t="shared" si="2"/>
        <v>0</v>
      </c>
      <c r="F27" s="252">
        <f t="shared" si="3"/>
        <v>0</v>
      </c>
      <c r="G27" s="253">
        <f t="shared" si="4"/>
        <v>0</v>
      </c>
      <c r="H27" s="251">
        <f t="shared" si="5"/>
        <v>0</v>
      </c>
      <c r="I27" s="252">
        <v>0</v>
      </c>
      <c r="J27" s="252">
        <v>0</v>
      </c>
      <c r="K27" s="253">
        <f t="shared" si="6"/>
        <v>0</v>
      </c>
      <c r="L27" s="251">
        <f t="shared" si="7"/>
        <v>0</v>
      </c>
      <c r="M27" s="252">
        <f t="shared" si="8"/>
        <v>0</v>
      </c>
      <c r="N27" s="252">
        <f t="shared" si="9"/>
        <v>0</v>
      </c>
      <c r="O27" s="253">
        <f t="shared" si="10"/>
        <v>0</v>
      </c>
      <c r="P27" s="251">
        <f t="shared" si="11"/>
        <v>0</v>
      </c>
      <c r="Q27" s="252">
        <f t="shared" si="12"/>
        <v>0</v>
      </c>
      <c r="R27" s="252">
        <f t="shared" si="13"/>
        <v>0</v>
      </c>
      <c r="S27" s="253">
        <f t="shared" si="14"/>
        <v>0</v>
      </c>
      <c r="T27" s="68">
        <f t="shared" si="0"/>
        <v>0</v>
      </c>
    </row>
    <row r="28" spans="1:20" ht="12.75">
      <c r="A28" s="211">
        <v>25</v>
      </c>
      <c r="B28" s="252" t="s">
        <v>139</v>
      </c>
      <c r="C28" s="266" t="s">
        <v>1</v>
      </c>
      <c r="D28" s="251">
        <f t="shared" si="1"/>
        <v>0</v>
      </c>
      <c r="E28" s="252">
        <f t="shared" si="2"/>
        <v>0</v>
      </c>
      <c r="F28" s="252">
        <f t="shared" si="3"/>
        <v>0</v>
      </c>
      <c r="G28" s="253">
        <f t="shared" si="4"/>
        <v>0</v>
      </c>
      <c r="H28" s="251">
        <f t="shared" si="5"/>
        <v>0</v>
      </c>
      <c r="I28" s="252">
        <v>0</v>
      </c>
      <c r="J28" s="252">
        <v>0</v>
      </c>
      <c r="K28" s="253">
        <f t="shared" si="6"/>
        <v>0</v>
      </c>
      <c r="L28" s="251">
        <f t="shared" si="7"/>
        <v>0</v>
      </c>
      <c r="M28" s="252">
        <f t="shared" si="8"/>
        <v>0</v>
      </c>
      <c r="N28" s="252">
        <f t="shared" si="9"/>
        <v>0</v>
      </c>
      <c r="O28" s="253">
        <f t="shared" si="10"/>
        <v>0</v>
      </c>
      <c r="P28" s="251">
        <f t="shared" si="11"/>
        <v>0</v>
      </c>
      <c r="Q28" s="252">
        <f t="shared" si="12"/>
        <v>0</v>
      </c>
      <c r="R28" s="252">
        <f t="shared" si="13"/>
        <v>0</v>
      </c>
      <c r="S28" s="253">
        <f t="shared" si="14"/>
        <v>0</v>
      </c>
      <c r="T28" s="68">
        <f t="shared" si="0"/>
        <v>0</v>
      </c>
    </row>
    <row r="29" spans="1:20" ht="12.75">
      <c r="A29" s="211">
        <v>26</v>
      </c>
      <c r="B29" s="252" t="s">
        <v>140</v>
      </c>
      <c r="C29" s="266" t="s">
        <v>1</v>
      </c>
      <c r="D29" s="251">
        <f t="shared" si="1"/>
        <v>0</v>
      </c>
      <c r="E29" s="252">
        <f t="shared" si="2"/>
        <v>0</v>
      </c>
      <c r="F29" s="252">
        <f t="shared" si="3"/>
        <v>0</v>
      </c>
      <c r="G29" s="253">
        <f t="shared" si="4"/>
        <v>0</v>
      </c>
      <c r="H29" s="251">
        <f t="shared" si="5"/>
        <v>0</v>
      </c>
      <c r="I29" s="252">
        <v>0</v>
      </c>
      <c r="J29" s="252">
        <v>0</v>
      </c>
      <c r="K29" s="253">
        <f t="shared" si="6"/>
        <v>0</v>
      </c>
      <c r="L29" s="251">
        <f t="shared" si="7"/>
        <v>0</v>
      </c>
      <c r="M29" s="252">
        <f t="shared" si="8"/>
        <v>0</v>
      </c>
      <c r="N29" s="252">
        <f t="shared" si="9"/>
        <v>0</v>
      </c>
      <c r="O29" s="253">
        <f t="shared" si="10"/>
        <v>0</v>
      </c>
      <c r="P29" s="251">
        <f t="shared" si="11"/>
        <v>0</v>
      </c>
      <c r="Q29" s="252">
        <f t="shared" si="12"/>
        <v>0</v>
      </c>
      <c r="R29" s="252">
        <f t="shared" si="13"/>
        <v>0</v>
      </c>
      <c r="S29" s="253">
        <f t="shared" si="14"/>
        <v>0</v>
      </c>
      <c r="T29" s="68">
        <f t="shared" si="0"/>
        <v>0</v>
      </c>
    </row>
    <row r="30" spans="1:20" ht="12.75">
      <c r="A30" s="211">
        <v>27</v>
      </c>
      <c r="B30" s="252" t="s">
        <v>141</v>
      </c>
      <c r="C30" s="266" t="s">
        <v>1</v>
      </c>
      <c r="D30" s="251">
        <f t="shared" si="1"/>
        <v>0</v>
      </c>
      <c r="E30" s="252">
        <f t="shared" si="2"/>
        <v>0</v>
      </c>
      <c r="F30" s="252">
        <f t="shared" si="3"/>
        <v>0</v>
      </c>
      <c r="G30" s="253">
        <f t="shared" si="4"/>
        <v>0</v>
      </c>
      <c r="H30" s="251">
        <f t="shared" si="5"/>
        <v>0</v>
      </c>
      <c r="I30" s="252">
        <v>0</v>
      </c>
      <c r="J30" s="252">
        <v>0</v>
      </c>
      <c r="K30" s="253">
        <f t="shared" si="6"/>
        <v>0</v>
      </c>
      <c r="L30" s="251">
        <f t="shared" si="7"/>
        <v>0</v>
      </c>
      <c r="M30" s="252">
        <f t="shared" si="8"/>
        <v>0</v>
      </c>
      <c r="N30" s="252">
        <f t="shared" si="9"/>
        <v>0</v>
      </c>
      <c r="O30" s="253">
        <f t="shared" si="10"/>
        <v>0</v>
      </c>
      <c r="P30" s="251">
        <f t="shared" si="11"/>
        <v>0</v>
      </c>
      <c r="Q30" s="252">
        <f t="shared" si="12"/>
        <v>0</v>
      </c>
      <c r="R30" s="252">
        <f t="shared" si="13"/>
        <v>0</v>
      </c>
      <c r="S30" s="253">
        <f t="shared" si="14"/>
        <v>0</v>
      </c>
      <c r="T30" s="68">
        <f t="shared" si="0"/>
        <v>0</v>
      </c>
    </row>
    <row r="31" spans="1:20" ht="12.75">
      <c r="A31" s="211">
        <v>28</v>
      </c>
      <c r="B31" s="252" t="s">
        <v>142</v>
      </c>
      <c r="C31" s="266" t="s">
        <v>1</v>
      </c>
      <c r="D31" s="251">
        <f t="shared" si="1"/>
        <v>0</v>
      </c>
      <c r="E31" s="252">
        <f t="shared" si="2"/>
        <v>0</v>
      </c>
      <c r="F31" s="252">
        <f t="shared" si="3"/>
        <v>0</v>
      </c>
      <c r="G31" s="253">
        <f t="shared" si="4"/>
        <v>0</v>
      </c>
      <c r="H31" s="251">
        <f t="shared" si="5"/>
        <v>0</v>
      </c>
      <c r="I31" s="252">
        <v>0</v>
      </c>
      <c r="J31" s="252">
        <v>0</v>
      </c>
      <c r="K31" s="253">
        <f t="shared" si="6"/>
        <v>0</v>
      </c>
      <c r="L31" s="251">
        <f t="shared" si="7"/>
        <v>0</v>
      </c>
      <c r="M31" s="252">
        <f t="shared" si="8"/>
        <v>0</v>
      </c>
      <c r="N31" s="252">
        <f t="shared" si="9"/>
        <v>0</v>
      </c>
      <c r="O31" s="253">
        <f t="shared" si="10"/>
        <v>0</v>
      </c>
      <c r="P31" s="251">
        <f t="shared" si="11"/>
        <v>0</v>
      </c>
      <c r="Q31" s="252">
        <f t="shared" si="12"/>
        <v>0</v>
      </c>
      <c r="R31" s="252">
        <f t="shared" si="13"/>
        <v>0</v>
      </c>
      <c r="S31" s="253">
        <f t="shared" si="14"/>
        <v>0</v>
      </c>
      <c r="T31" s="68">
        <f t="shared" si="0"/>
        <v>0</v>
      </c>
    </row>
    <row r="32" spans="1:20" ht="12.75">
      <c r="A32" s="211">
        <v>29</v>
      </c>
      <c r="B32" s="252" t="s">
        <v>143</v>
      </c>
      <c r="C32" s="266" t="s">
        <v>1</v>
      </c>
      <c r="D32" s="251">
        <f t="shared" si="1"/>
        <v>0</v>
      </c>
      <c r="E32" s="252">
        <f t="shared" si="2"/>
        <v>0</v>
      </c>
      <c r="F32" s="252">
        <f t="shared" si="3"/>
        <v>0</v>
      </c>
      <c r="G32" s="253">
        <f t="shared" si="4"/>
        <v>0</v>
      </c>
      <c r="H32" s="251">
        <f t="shared" si="5"/>
        <v>0</v>
      </c>
      <c r="I32" s="252">
        <v>0</v>
      </c>
      <c r="J32" s="252">
        <v>0</v>
      </c>
      <c r="K32" s="253">
        <f t="shared" si="6"/>
        <v>0</v>
      </c>
      <c r="L32" s="251">
        <f t="shared" si="7"/>
        <v>0</v>
      </c>
      <c r="M32" s="252">
        <f t="shared" si="8"/>
        <v>0</v>
      </c>
      <c r="N32" s="252">
        <f t="shared" si="9"/>
        <v>0</v>
      </c>
      <c r="O32" s="253">
        <f t="shared" si="10"/>
        <v>0</v>
      </c>
      <c r="P32" s="251">
        <f t="shared" si="11"/>
        <v>0</v>
      </c>
      <c r="Q32" s="252">
        <f t="shared" si="12"/>
        <v>0</v>
      </c>
      <c r="R32" s="252">
        <f t="shared" si="13"/>
        <v>0</v>
      </c>
      <c r="S32" s="253">
        <f t="shared" si="14"/>
        <v>0</v>
      </c>
      <c r="T32" s="68">
        <f t="shared" si="0"/>
        <v>0</v>
      </c>
    </row>
    <row r="33" spans="1:20" ht="13.5" thickBot="1">
      <c r="A33" s="213">
        <v>30</v>
      </c>
      <c r="B33" s="255" t="s">
        <v>144</v>
      </c>
      <c r="C33" s="267" t="s">
        <v>1</v>
      </c>
      <c r="D33" s="254">
        <f t="shared" si="1"/>
        <v>0</v>
      </c>
      <c r="E33" s="255">
        <f t="shared" si="2"/>
        <v>0</v>
      </c>
      <c r="F33" s="255">
        <f t="shared" si="3"/>
        <v>0</v>
      </c>
      <c r="G33" s="256">
        <f t="shared" si="4"/>
        <v>0</v>
      </c>
      <c r="H33" s="254">
        <f t="shared" si="5"/>
        <v>0</v>
      </c>
      <c r="I33" s="255">
        <v>0</v>
      </c>
      <c r="J33" s="255">
        <v>0</v>
      </c>
      <c r="K33" s="256">
        <f t="shared" si="6"/>
        <v>0</v>
      </c>
      <c r="L33" s="254">
        <f t="shared" si="7"/>
        <v>0</v>
      </c>
      <c r="M33" s="255">
        <f t="shared" si="8"/>
        <v>0</v>
      </c>
      <c r="N33" s="255">
        <f t="shared" si="9"/>
        <v>0</v>
      </c>
      <c r="O33" s="256">
        <f t="shared" si="10"/>
        <v>0</v>
      </c>
      <c r="P33" s="254">
        <f t="shared" si="11"/>
        <v>0</v>
      </c>
      <c r="Q33" s="255">
        <f t="shared" si="12"/>
        <v>0</v>
      </c>
      <c r="R33" s="255">
        <f t="shared" si="13"/>
        <v>0</v>
      </c>
      <c r="S33" s="256">
        <f t="shared" si="14"/>
        <v>0</v>
      </c>
      <c r="T33" s="69">
        <f t="shared" si="0"/>
        <v>0</v>
      </c>
    </row>
    <row r="34" spans="10:11" ht="12.75">
      <c r="J34" s="70"/>
      <c r="K34" s="70"/>
    </row>
    <row r="35" s="72" customFormat="1" ht="12.75">
      <c r="A35" s="71"/>
    </row>
    <row r="36" ht="13.5" thickBot="1">
      <c r="A36" s="31" t="s">
        <v>98</v>
      </c>
    </row>
    <row r="37" spans="1:6" s="9" customFormat="1" ht="13.5" thickBot="1">
      <c r="A37" s="18"/>
      <c r="C37" s="30" t="s">
        <v>65</v>
      </c>
      <c r="D37" s="29" t="s">
        <v>67</v>
      </c>
      <c r="E37" s="90" t="s">
        <v>68</v>
      </c>
      <c r="F37" s="91" t="s">
        <v>101</v>
      </c>
    </row>
    <row r="38" spans="1:6" ht="15">
      <c r="A38" s="257">
        <f aca="true" t="shared" si="15" ref="A38:B54">A4</f>
        <v>1</v>
      </c>
      <c r="B38" s="258" t="str">
        <f t="shared" si="15"/>
        <v>Shane Pettingill</v>
      </c>
      <c r="C38" s="271"/>
      <c r="D38" s="272"/>
      <c r="E38" s="273"/>
      <c r="F38" s="269">
        <f aca="true" t="shared" si="16" ref="F38:F56">SUM(C38:E38)</f>
        <v>0</v>
      </c>
    </row>
    <row r="39" spans="1:6" ht="15">
      <c r="A39" s="259">
        <f t="shared" si="15"/>
        <v>2</v>
      </c>
      <c r="B39" s="260" t="str">
        <f t="shared" si="15"/>
        <v>John Taylor</v>
      </c>
      <c r="C39" s="233">
        <v>1</v>
      </c>
      <c r="D39" s="150"/>
      <c r="E39" s="234"/>
      <c r="F39" s="269">
        <f t="shared" si="16"/>
        <v>1</v>
      </c>
    </row>
    <row r="40" spans="1:6" ht="15">
      <c r="A40" s="259">
        <f t="shared" si="15"/>
        <v>3</v>
      </c>
      <c r="B40" s="260" t="str">
        <f t="shared" si="15"/>
        <v>Rodney Cheyne</v>
      </c>
      <c r="C40" s="233"/>
      <c r="D40" s="150"/>
      <c r="E40" s="234"/>
      <c r="F40" s="269">
        <v>-1</v>
      </c>
    </row>
    <row r="41" spans="1:6" ht="15">
      <c r="A41" s="259">
        <f t="shared" si="15"/>
        <v>4</v>
      </c>
      <c r="B41" s="260" t="str">
        <f>B7</f>
        <v>Philip Hanley</v>
      </c>
      <c r="C41" s="233">
        <v>5</v>
      </c>
      <c r="D41" s="150">
        <v>2</v>
      </c>
      <c r="E41" s="234"/>
      <c r="F41" s="269">
        <f t="shared" si="16"/>
        <v>7</v>
      </c>
    </row>
    <row r="42" spans="1:6" ht="15">
      <c r="A42" s="259">
        <f t="shared" si="15"/>
        <v>5</v>
      </c>
      <c r="B42" s="260" t="str">
        <f>B8</f>
        <v>Thomas McFarlane</v>
      </c>
      <c r="C42" s="233">
        <v>2</v>
      </c>
      <c r="D42" s="150">
        <v>7</v>
      </c>
      <c r="E42" s="234">
        <v>5</v>
      </c>
      <c r="F42" s="269">
        <f t="shared" si="16"/>
        <v>14</v>
      </c>
    </row>
    <row r="43" spans="1:6" ht="15">
      <c r="A43" s="259">
        <f t="shared" si="15"/>
        <v>6</v>
      </c>
      <c r="B43" s="260" t="str">
        <f>B9</f>
        <v>Christopher Rowe</v>
      </c>
      <c r="C43" s="233">
        <v>7</v>
      </c>
      <c r="D43" s="150">
        <v>14</v>
      </c>
      <c r="E43" s="234">
        <v>7</v>
      </c>
      <c r="F43" s="269">
        <f t="shared" si="16"/>
        <v>28</v>
      </c>
    </row>
    <row r="44" spans="1:6" ht="15">
      <c r="A44" s="259">
        <f t="shared" si="15"/>
        <v>7</v>
      </c>
      <c r="B44" s="260" t="str">
        <f>B10</f>
        <v>Neil White</v>
      </c>
      <c r="C44" s="233">
        <v>3</v>
      </c>
      <c r="D44" s="150">
        <v>5</v>
      </c>
      <c r="E44" s="234">
        <v>1</v>
      </c>
      <c r="F44" s="269">
        <f t="shared" si="16"/>
        <v>9</v>
      </c>
    </row>
    <row r="45" spans="1:6" ht="15">
      <c r="A45" s="259">
        <f t="shared" si="15"/>
        <v>8</v>
      </c>
      <c r="B45" s="260" t="str">
        <f t="shared" si="15"/>
        <v>James Blyth</v>
      </c>
      <c r="C45" s="233"/>
      <c r="D45" s="150"/>
      <c r="E45" s="234"/>
      <c r="F45" s="269">
        <f t="shared" si="16"/>
        <v>0</v>
      </c>
    </row>
    <row r="46" spans="1:6" ht="15">
      <c r="A46" s="259">
        <f t="shared" si="15"/>
        <v>9</v>
      </c>
      <c r="B46" s="260" t="str">
        <f t="shared" si="15"/>
        <v>Luke Gallagher</v>
      </c>
      <c r="C46" s="233"/>
      <c r="D46" s="150"/>
      <c r="E46" s="234"/>
      <c r="F46" s="269">
        <f t="shared" si="16"/>
        <v>0</v>
      </c>
    </row>
    <row r="47" spans="1:6" ht="15">
      <c r="A47" s="259">
        <f t="shared" si="15"/>
        <v>10</v>
      </c>
      <c r="B47" s="260" t="str">
        <f t="shared" si="15"/>
        <v>Jayden Manintveld</v>
      </c>
      <c r="C47" s="233"/>
      <c r="D47" s="150">
        <v>6</v>
      </c>
      <c r="E47" s="234">
        <v>3</v>
      </c>
      <c r="F47" s="269">
        <f t="shared" si="16"/>
        <v>9</v>
      </c>
    </row>
    <row r="48" spans="1:6" ht="15">
      <c r="A48" s="259">
        <f t="shared" si="15"/>
        <v>11</v>
      </c>
      <c r="B48" s="260" t="str">
        <f t="shared" si="15"/>
        <v>Graeme Patrick</v>
      </c>
      <c r="C48" s="233"/>
      <c r="D48" s="150"/>
      <c r="E48" s="234"/>
      <c r="F48" s="269">
        <f t="shared" si="16"/>
        <v>0</v>
      </c>
    </row>
    <row r="49" spans="1:6" ht="15">
      <c r="A49" s="259">
        <f t="shared" si="15"/>
        <v>12</v>
      </c>
      <c r="B49" s="260" t="str">
        <f t="shared" si="15"/>
        <v>Rowan Cook</v>
      </c>
      <c r="C49" s="233"/>
      <c r="D49" s="150"/>
      <c r="E49" s="234"/>
      <c r="F49" s="269">
        <v>-1</v>
      </c>
    </row>
    <row r="50" spans="1:6" ht="15">
      <c r="A50" s="259">
        <f t="shared" si="15"/>
        <v>13</v>
      </c>
      <c r="B50" s="260" t="str">
        <f t="shared" si="15"/>
        <v>Robert Murray</v>
      </c>
      <c r="C50" s="233"/>
      <c r="D50" s="150"/>
      <c r="E50" s="234"/>
      <c r="F50" s="269">
        <f t="shared" si="16"/>
        <v>0</v>
      </c>
    </row>
    <row r="51" spans="1:6" ht="15">
      <c r="A51" s="259">
        <f t="shared" si="15"/>
        <v>14</v>
      </c>
      <c r="B51" s="260" t="str">
        <f t="shared" si="15"/>
        <v>Adam Palmer</v>
      </c>
      <c r="C51" s="233"/>
      <c r="D51" s="150">
        <v>2</v>
      </c>
      <c r="E51" s="234">
        <v>2</v>
      </c>
      <c r="F51" s="269">
        <f t="shared" si="16"/>
        <v>4</v>
      </c>
    </row>
    <row r="52" spans="1:6" ht="15">
      <c r="A52" s="259">
        <f t="shared" si="15"/>
        <v>15</v>
      </c>
      <c r="B52" s="260" t="str">
        <f t="shared" si="15"/>
        <v>c rider 15</v>
      </c>
      <c r="C52" s="227"/>
      <c r="D52" s="152"/>
      <c r="E52" s="239"/>
      <c r="F52" s="269">
        <f t="shared" si="16"/>
        <v>0</v>
      </c>
    </row>
    <row r="53" spans="1:11" ht="15">
      <c r="A53" s="259">
        <f t="shared" si="15"/>
        <v>16</v>
      </c>
      <c r="B53" s="260" t="str">
        <f t="shared" si="15"/>
        <v>c rider 16</v>
      </c>
      <c r="C53" s="227"/>
      <c r="D53" s="152"/>
      <c r="E53" s="239"/>
      <c r="F53" s="269">
        <f t="shared" si="16"/>
        <v>0</v>
      </c>
      <c r="K53" s="9"/>
    </row>
    <row r="54" spans="1:6" ht="15">
      <c r="A54" s="259">
        <f t="shared" si="15"/>
        <v>17</v>
      </c>
      <c r="B54" s="260" t="str">
        <f t="shared" si="15"/>
        <v>c rider 17</v>
      </c>
      <c r="C54" s="227"/>
      <c r="D54" s="152"/>
      <c r="E54" s="239"/>
      <c r="F54" s="269">
        <f t="shared" si="16"/>
        <v>0</v>
      </c>
    </row>
    <row r="55" spans="1:6" ht="15">
      <c r="A55" s="259">
        <v>18</v>
      </c>
      <c r="B55" s="260" t="str">
        <f aca="true" t="shared" si="17" ref="B55:B67">B21</f>
        <v>c rider 18</v>
      </c>
      <c r="C55" s="227"/>
      <c r="D55" s="152"/>
      <c r="E55" s="239"/>
      <c r="F55" s="269">
        <f t="shared" si="16"/>
        <v>0</v>
      </c>
    </row>
    <row r="56" spans="1:6" ht="15">
      <c r="A56" s="259">
        <f aca="true" t="shared" si="18" ref="A56:A67">A22</f>
        <v>19</v>
      </c>
      <c r="B56" s="260" t="str">
        <f t="shared" si="17"/>
        <v>c rider 19</v>
      </c>
      <c r="C56" s="227"/>
      <c r="D56" s="152"/>
      <c r="E56" s="239"/>
      <c r="F56" s="269">
        <f t="shared" si="16"/>
        <v>0</v>
      </c>
    </row>
    <row r="57" spans="1:6" ht="15">
      <c r="A57" s="259">
        <f t="shared" si="18"/>
        <v>20</v>
      </c>
      <c r="B57" s="260" t="str">
        <f t="shared" si="17"/>
        <v>c rider 20</v>
      </c>
      <c r="C57" s="227"/>
      <c r="D57" s="152"/>
      <c r="E57" s="239"/>
      <c r="F57" s="269">
        <f>SUM(C57:E57)</f>
        <v>0</v>
      </c>
    </row>
    <row r="58" spans="1:6" ht="15">
      <c r="A58" s="259">
        <f t="shared" si="18"/>
        <v>21</v>
      </c>
      <c r="B58" s="260" t="str">
        <f t="shared" si="17"/>
        <v>c rider 21</v>
      </c>
      <c r="C58" s="227"/>
      <c r="D58" s="152"/>
      <c r="E58" s="239"/>
      <c r="F58" s="269">
        <f>SUM(C58:E58)</f>
        <v>0</v>
      </c>
    </row>
    <row r="59" spans="1:6" ht="15">
      <c r="A59" s="259">
        <f t="shared" si="18"/>
        <v>22</v>
      </c>
      <c r="B59" s="260" t="str">
        <f t="shared" si="17"/>
        <v>c rider 22</v>
      </c>
      <c r="C59" s="227"/>
      <c r="D59" s="152"/>
      <c r="E59" s="239"/>
      <c r="F59" s="269">
        <f>SUM(C59:E59)</f>
        <v>0</v>
      </c>
    </row>
    <row r="60" spans="1:6" ht="15">
      <c r="A60" s="259">
        <f t="shared" si="18"/>
        <v>23</v>
      </c>
      <c r="B60" s="260" t="str">
        <f t="shared" si="17"/>
        <v>c rider 23</v>
      </c>
      <c r="C60" s="227"/>
      <c r="D60" s="152"/>
      <c r="E60" s="239"/>
      <c r="F60" s="269">
        <f aca="true" t="shared" si="19" ref="F60:F67">SUM(C60:E60)</f>
        <v>0</v>
      </c>
    </row>
    <row r="61" spans="1:6" ht="15">
      <c r="A61" s="259">
        <f t="shared" si="18"/>
        <v>24</v>
      </c>
      <c r="B61" s="260" t="str">
        <f t="shared" si="17"/>
        <v>c rider 24</v>
      </c>
      <c r="C61" s="227"/>
      <c r="D61" s="152"/>
      <c r="E61" s="239"/>
      <c r="F61" s="269">
        <f t="shared" si="19"/>
        <v>0</v>
      </c>
    </row>
    <row r="62" spans="1:6" ht="15">
      <c r="A62" s="259">
        <f t="shared" si="18"/>
        <v>25</v>
      </c>
      <c r="B62" s="260" t="str">
        <f t="shared" si="17"/>
        <v>c rider 25</v>
      </c>
      <c r="C62" s="227"/>
      <c r="D62" s="152"/>
      <c r="E62" s="239"/>
      <c r="F62" s="269">
        <f t="shared" si="19"/>
        <v>0</v>
      </c>
    </row>
    <row r="63" spans="1:6" ht="15">
      <c r="A63" s="259">
        <f t="shared" si="18"/>
        <v>26</v>
      </c>
      <c r="B63" s="260" t="str">
        <f t="shared" si="17"/>
        <v>c rider 26</v>
      </c>
      <c r="C63" s="227"/>
      <c r="D63" s="152"/>
      <c r="E63" s="239"/>
      <c r="F63" s="269">
        <f t="shared" si="19"/>
        <v>0</v>
      </c>
    </row>
    <row r="64" spans="1:6" ht="15">
      <c r="A64" s="259">
        <f t="shared" si="18"/>
        <v>27</v>
      </c>
      <c r="B64" s="260" t="str">
        <f t="shared" si="17"/>
        <v>c rider 27</v>
      </c>
      <c r="C64" s="227"/>
      <c r="D64" s="152"/>
      <c r="E64" s="239"/>
      <c r="F64" s="269">
        <f t="shared" si="19"/>
        <v>0</v>
      </c>
    </row>
    <row r="65" spans="1:6" ht="15">
      <c r="A65" s="259">
        <f t="shared" si="18"/>
        <v>28</v>
      </c>
      <c r="B65" s="260" t="str">
        <f t="shared" si="17"/>
        <v>c rider 28</v>
      </c>
      <c r="C65" s="227"/>
      <c r="D65" s="152"/>
      <c r="E65" s="239"/>
      <c r="F65" s="269">
        <f t="shared" si="19"/>
        <v>0</v>
      </c>
    </row>
    <row r="66" spans="1:6" ht="15">
      <c r="A66" s="259">
        <f t="shared" si="18"/>
        <v>29</v>
      </c>
      <c r="B66" s="260" t="str">
        <f t="shared" si="17"/>
        <v>c rider 29</v>
      </c>
      <c r="C66" s="227"/>
      <c r="D66" s="152"/>
      <c r="E66" s="239"/>
      <c r="F66" s="269">
        <f t="shared" si="19"/>
        <v>0</v>
      </c>
    </row>
    <row r="67" spans="1:6" ht="15.75" thickBot="1">
      <c r="A67" s="261">
        <f t="shared" si="18"/>
        <v>30</v>
      </c>
      <c r="B67" s="262" t="str">
        <f t="shared" si="17"/>
        <v>c rider 30</v>
      </c>
      <c r="C67" s="228"/>
      <c r="D67" s="154"/>
      <c r="E67" s="240"/>
      <c r="F67" s="270">
        <f t="shared" si="19"/>
        <v>0</v>
      </c>
    </row>
    <row r="68" spans="1:6" ht="15">
      <c r="A68" s="78"/>
      <c r="B68" s="79"/>
      <c r="C68" s="80"/>
      <c r="D68" s="80"/>
      <c r="E68" s="80"/>
      <c r="F68" s="78"/>
    </row>
    <row r="69" spans="1:6" s="72" customFormat="1" ht="15">
      <c r="A69" s="81"/>
      <c r="B69" s="82"/>
      <c r="C69" s="83"/>
      <c r="D69" s="83"/>
      <c r="E69" s="83"/>
      <c r="F69" s="81"/>
    </row>
    <row r="70" spans="1:7" ht="15.75" thickBot="1">
      <c r="A70" s="84" t="s">
        <v>100</v>
      </c>
      <c r="B70" s="85"/>
      <c r="C70" s="85"/>
      <c r="D70" s="66"/>
      <c r="E70" s="66"/>
      <c r="F70" s="66"/>
      <c r="G70" s="86"/>
    </row>
    <row r="71" spans="1:6" s="9" customFormat="1" ht="13.5" thickBot="1">
      <c r="A71" s="18"/>
      <c r="C71" s="30" t="s">
        <v>65</v>
      </c>
      <c r="D71" s="29" t="s">
        <v>67</v>
      </c>
      <c r="E71" s="90" t="s">
        <v>68</v>
      </c>
      <c r="F71" s="91" t="s">
        <v>101</v>
      </c>
    </row>
    <row r="72" spans="1:6" ht="15">
      <c r="A72" s="257">
        <v>1</v>
      </c>
      <c r="B72" s="265" t="str">
        <f>B4</f>
        <v>Shane Pettingill</v>
      </c>
      <c r="C72" s="271"/>
      <c r="D72" s="272"/>
      <c r="E72" s="273"/>
      <c r="F72" s="268">
        <f>SUM(C72:E72)</f>
        <v>0</v>
      </c>
    </row>
    <row r="73" spans="1:6" ht="15">
      <c r="A73" s="259">
        <v>2</v>
      </c>
      <c r="B73" s="266" t="str">
        <f aca="true" t="shared" si="20" ref="B73:B101">B5</f>
        <v>John Taylor</v>
      </c>
      <c r="C73" s="233">
        <v>2</v>
      </c>
      <c r="D73" s="150"/>
      <c r="E73" s="234"/>
      <c r="F73" s="263">
        <f aca="true" t="shared" si="21" ref="F73:F101">SUM(C73:E73)</f>
        <v>2</v>
      </c>
    </row>
    <row r="74" spans="1:6" ht="15">
      <c r="A74" s="259">
        <v>3</v>
      </c>
      <c r="B74" s="266" t="str">
        <f t="shared" si="20"/>
        <v>Rodney Cheyne</v>
      </c>
      <c r="C74" s="233"/>
      <c r="D74" s="150"/>
      <c r="E74" s="234"/>
      <c r="F74" s="263">
        <v>-1</v>
      </c>
    </row>
    <row r="75" spans="1:6" ht="15">
      <c r="A75" s="259">
        <v>4</v>
      </c>
      <c r="B75" s="266" t="str">
        <f t="shared" si="20"/>
        <v>Philip Hanley</v>
      </c>
      <c r="C75" s="233">
        <v>4</v>
      </c>
      <c r="D75" s="150">
        <v>9</v>
      </c>
      <c r="E75" s="234">
        <v>1</v>
      </c>
      <c r="F75" s="263">
        <f t="shared" si="21"/>
        <v>14</v>
      </c>
    </row>
    <row r="76" spans="1:6" ht="15">
      <c r="A76" s="259">
        <v>5</v>
      </c>
      <c r="B76" s="266" t="str">
        <f t="shared" si="20"/>
        <v>Thomas McFarlane</v>
      </c>
      <c r="C76" s="233">
        <v>12</v>
      </c>
      <c r="D76" s="150">
        <v>10</v>
      </c>
      <c r="E76" s="234">
        <v>7</v>
      </c>
      <c r="F76" s="263">
        <f t="shared" si="21"/>
        <v>29</v>
      </c>
    </row>
    <row r="77" spans="1:6" ht="15">
      <c r="A77" s="259">
        <v>6</v>
      </c>
      <c r="B77" s="266" t="str">
        <f t="shared" si="20"/>
        <v>Christopher Rowe</v>
      </c>
      <c r="C77" s="233"/>
      <c r="D77" s="150"/>
      <c r="E77" s="234">
        <v>2</v>
      </c>
      <c r="F77" s="263">
        <f t="shared" si="21"/>
        <v>2</v>
      </c>
    </row>
    <row r="78" spans="1:6" ht="15">
      <c r="A78" s="259">
        <v>7</v>
      </c>
      <c r="B78" s="266" t="str">
        <f t="shared" si="20"/>
        <v>Neil White</v>
      </c>
      <c r="C78" s="233">
        <v>3</v>
      </c>
      <c r="D78" s="150">
        <v>5</v>
      </c>
      <c r="E78" s="234"/>
      <c r="F78" s="263">
        <f t="shared" si="21"/>
        <v>8</v>
      </c>
    </row>
    <row r="79" spans="1:6" ht="15">
      <c r="A79" s="259">
        <v>8</v>
      </c>
      <c r="B79" s="266" t="str">
        <f t="shared" si="20"/>
        <v>James Blyth</v>
      </c>
      <c r="C79" s="233">
        <v>3</v>
      </c>
      <c r="D79" s="150"/>
      <c r="E79" s="234"/>
      <c r="F79" s="263">
        <f t="shared" si="21"/>
        <v>3</v>
      </c>
    </row>
    <row r="80" spans="1:6" ht="15">
      <c r="A80" s="259">
        <v>9</v>
      </c>
      <c r="B80" s="266" t="str">
        <f t="shared" si="20"/>
        <v>Luke Gallagher</v>
      </c>
      <c r="C80" s="233"/>
      <c r="D80" s="150"/>
      <c r="E80" s="234"/>
      <c r="F80" s="263">
        <f t="shared" si="21"/>
        <v>0</v>
      </c>
    </row>
    <row r="81" spans="1:6" ht="15">
      <c r="A81" s="259">
        <v>10</v>
      </c>
      <c r="B81" s="266" t="str">
        <f t="shared" si="20"/>
        <v>Jayden Manintveld</v>
      </c>
      <c r="C81" s="233">
        <v>12</v>
      </c>
      <c r="D81" s="150">
        <v>10</v>
      </c>
      <c r="E81" s="234">
        <v>5</v>
      </c>
      <c r="F81" s="263">
        <f t="shared" si="21"/>
        <v>27</v>
      </c>
    </row>
    <row r="82" spans="1:6" ht="15">
      <c r="A82" s="259">
        <v>11</v>
      </c>
      <c r="B82" s="266" t="str">
        <f t="shared" si="20"/>
        <v>Graeme Patrick</v>
      </c>
      <c r="C82" s="233"/>
      <c r="D82" s="150"/>
      <c r="E82" s="234"/>
      <c r="F82" s="263">
        <f t="shared" si="21"/>
        <v>0</v>
      </c>
    </row>
    <row r="83" spans="1:6" ht="15">
      <c r="A83" s="259">
        <v>12</v>
      </c>
      <c r="B83" s="266" t="str">
        <f t="shared" si="20"/>
        <v>Rowan Cook</v>
      </c>
      <c r="C83" s="233"/>
      <c r="D83" s="150"/>
      <c r="E83" s="234"/>
      <c r="F83" s="263">
        <v>-1</v>
      </c>
    </row>
    <row r="84" spans="1:6" ht="15">
      <c r="A84" s="259">
        <v>13</v>
      </c>
      <c r="B84" s="266" t="str">
        <f t="shared" si="20"/>
        <v>Robert Murray</v>
      </c>
      <c r="C84" s="233"/>
      <c r="D84" s="150"/>
      <c r="E84" s="234"/>
      <c r="F84" s="263">
        <f t="shared" si="21"/>
        <v>0</v>
      </c>
    </row>
    <row r="85" spans="1:6" ht="15">
      <c r="A85" s="259">
        <v>14</v>
      </c>
      <c r="B85" s="266" t="str">
        <f t="shared" si="20"/>
        <v>Adam Palmer</v>
      </c>
      <c r="C85" s="233"/>
      <c r="D85" s="150">
        <v>2</v>
      </c>
      <c r="E85" s="234">
        <v>3</v>
      </c>
      <c r="F85" s="263">
        <f t="shared" si="21"/>
        <v>5</v>
      </c>
    </row>
    <row r="86" spans="1:6" ht="15">
      <c r="A86" s="259">
        <v>15</v>
      </c>
      <c r="B86" s="266" t="str">
        <f t="shared" si="20"/>
        <v>c rider 15</v>
      </c>
      <c r="C86" s="227"/>
      <c r="D86" s="152"/>
      <c r="E86" s="239"/>
      <c r="F86" s="263">
        <f t="shared" si="21"/>
        <v>0</v>
      </c>
    </row>
    <row r="87" spans="1:6" ht="15">
      <c r="A87" s="259">
        <v>16</v>
      </c>
      <c r="B87" s="266" t="str">
        <f t="shared" si="20"/>
        <v>c rider 16</v>
      </c>
      <c r="C87" s="227"/>
      <c r="D87" s="152"/>
      <c r="E87" s="239"/>
      <c r="F87" s="263">
        <f t="shared" si="21"/>
        <v>0</v>
      </c>
    </row>
    <row r="88" spans="1:6" ht="15">
      <c r="A88" s="259">
        <v>17</v>
      </c>
      <c r="B88" s="266" t="str">
        <f t="shared" si="20"/>
        <v>c rider 17</v>
      </c>
      <c r="C88" s="227"/>
      <c r="D88" s="152"/>
      <c r="E88" s="239"/>
      <c r="F88" s="263">
        <f t="shared" si="21"/>
        <v>0</v>
      </c>
    </row>
    <row r="89" spans="1:6" ht="15">
      <c r="A89" s="259">
        <v>18</v>
      </c>
      <c r="B89" s="266" t="str">
        <f t="shared" si="20"/>
        <v>c rider 18</v>
      </c>
      <c r="C89" s="227"/>
      <c r="D89" s="152"/>
      <c r="E89" s="239"/>
      <c r="F89" s="263">
        <f t="shared" si="21"/>
        <v>0</v>
      </c>
    </row>
    <row r="90" spans="1:6" ht="15">
      <c r="A90" s="259">
        <v>19</v>
      </c>
      <c r="B90" s="266" t="str">
        <f t="shared" si="20"/>
        <v>c rider 19</v>
      </c>
      <c r="C90" s="227"/>
      <c r="D90" s="152"/>
      <c r="E90" s="239"/>
      <c r="F90" s="263">
        <f t="shared" si="21"/>
        <v>0</v>
      </c>
    </row>
    <row r="91" spans="1:6" ht="15">
      <c r="A91" s="259">
        <v>20</v>
      </c>
      <c r="B91" s="266" t="str">
        <f t="shared" si="20"/>
        <v>c rider 20</v>
      </c>
      <c r="C91" s="227"/>
      <c r="D91" s="152"/>
      <c r="E91" s="239"/>
      <c r="F91" s="263">
        <f t="shared" si="21"/>
        <v>0</v>
      </c>
    </row>
    <row r="92" spans="1:6" ht="15">
      <c r="A92" s="259">
        <v>21</v>
      </c>
      <c r="B92" s="266" t="str">
        <f t="shared" si="20"/>
        <v>c rider 21</v>
      </c>
      <c r="C92" s="227"/>
      <c r="D92" s="152"/>
      <c r="E92" s="239"/>
      <c r="F92" s="263">
        <f t="shared" si="21"/>
        <v>0</v>
      </c>
    </row>
    <row r="93" spans="1:6" ht="15">
      <c r="A93" s="259">
        <v>22</v>
      </c>
      <c r="B93" s="266" t="str">
        <f t="shared" si="20"/>
        <v>c rider 22</v>
      </c>
      <c r="C93" s="227"/>
      <c r="D93" s="152"/>
      <c r="E93" s="239"/>
      <c r="F93" s="263">
        <f t="shared" si="21"/>
        <v>0</v>
      </c>
    </row>
    <row r="94" spans="1:6" ht="15">
      <c r="A94" s="259">
        <f aca="true" t="shared" si="22" ref="A94:A101">A60</f>
        <v>23</v>
      </c>
      <c r="B94" s="266" t="str">
        <f t="shared" si="20"/>
        <v>c rider 23</v>
      </c>
      <c r="C94" s="227"/>
      <c r="D94" s="152"/>
      <c r="E94" s="239"/>
      <c r="F94" s="263">
        <f t="shared" si="21"/>
        <v>0</v>
      </c>
    </row>
    <row r="95" spans="1:6" ht="15">
      <c r="A95" s="259">
        <f t="shared" si="22"/>
        <v>24</v>
      </c>
      <c r="B95" s="266" t="str">
        <f t="shared" si="20"/>
        <v>c rider 24</v>
      </c>
      <c r="C95" s="227"/>
      <c r="D95" s="152"/>
      <c r="E95" s="239"/>
      <c r="F95" s="263">
        <f t="shared" si="21"/>
        <v>0</v>
      </c>
    </row>
    <row r="96" spans="1:6" ht="15">
      <c r="A96" s="259">
        <f t="shared" si="22"/>
        <v>25</v>
      </c>
      <c r="B96" s="266" t="str">
        <f t="shared" si="20"/>
        <v>c rider 25</v>
      </c>
      <c r="C96" s="227"/>
      <c r="D96" s="152"/>
      <c r="E96" s="239"/>
      <c r="F96" s="263">
        <f t="shared" si="21"/>
        <v>0</v>
      </c>
    </row>
    <row r="97" spans="1:6" ht="15">
      <c r="A97" s="259">
        <f t="shared" si="22"/>
        <v>26</v>
      </c>
      <c r="B97" s="266" t="str">
        <f t="shared" si="20"/>
        <v>c rider 26</v>
      </c>
      <c r="C97" s="227"/>
      <c r="D97" s="152"/>
      <c r="E97" s="239"/>
      <c r="F97" s="263">
        <f t="shared" si="21"/>
        <v>0</v>
      </c>
    </row>
    <row r="98" spans="1:6" ht="15">
      <c r="A98" s="259">
        <f t="shared" si="22"/>
        <v>27</v>
      </c>
      <c r="B98" s="266" t="str">
        <f t="shared" si="20"/>
        <v>c rider 27</v>
      </c>
      <c r="C98" s="227"/>
      <c r="D98" s="152"/>
      <c r="E98" s="239"/>
      <c r="F98" s="263">
        <f t="shared" si="21"/>
        <v>0</v>
      </c>
    </row>
    <row r="99" spans="1:6" ht="15">
      <c r="A99" s="259">
        <f t="shared" si="22"/>
        <v>28</v>
      </c>
      <c r="B99" s="266" t="str">
        <f t="shared" si="20"/>
        <v>c rider 28</v>
      </c>
      <c r="C99" s="227"/>
      <c r="D99" s="152"/>
      <c r="E99" s="239"/>
      <c r="F99" s="263">
        <f t="shared" si="21"/>
        <v>0</v>
      </c>
    </row>
    <row r="100" spans="1:6" ht="15">
      <c r="A100" s="259">
        <f t="shared" si="22"/>
        <v>29</v>
      </c>
      <c r="B100" s="266" t="str">
        <f t="shared" si="20"/>
        <v>c rider 29</v>
      </c>
      <c r="C100" s="227"/>
      <c r="D100" s="152"/>
      <c r="E100" s="239"/>
      <c r="F100" s="263">
        <f t="shared" si="21"/>
        <v>0</v>
      </c>
    </row>
    <row r="101" spans="1:6" ht="15.75" thickBot="1">
      <c r="A101" s="261">
        <f t="shared" si="22"/>
        <v>30</v>
      </c>
      <c r="B101" s="267" t="str">
        <f t="shared" si="20"/>
        <v>c rider 30</v>
      </c>
      <c r="C101" s="228"/>
      <c r="D101" s="154"/>
      <c r="E101" s="240"/>
      <c r="F101" s="264">
        <f t="shared" si="21"/>
        <v>0</v>
      </c>
    </row>
    <row r="102" ht="12.75">
      <c r="G102" s="32"/>
    </row>
    <row r="103" spans="1:7" s="72" customFormat="1" ht="12.75">
      <c r="A103" s="71"/>
      <c r="G103" s="71"/>
    </row>
    <row r="104" spans="1:7" ht="13.5" thickBot="1">
      <c r="A104" s="31" t="s">
        <v>102</v>
      </c>
      <c r="G104" s="32"/>
    </row>
    <row r="105" spans="1:10" ht="13.5" thickBot="1">
      <c r="A105" s="18"/>
      <c r="B105" s="95" t="s">
        <v>83</v>
      </c>
      <c r="C105" s="35" t="s">
        <v>65</v>
      </c>
      <c r="D105" s="33" t="s">
        <v>66</v>
      </c>
      <c r="E105" s="33" t="s">
        <v>67</v>
      </c>
      <c r="F105" s="33" t="s">
        <v>68</v>
      </c>
      <c r="G105" s="34" t="s">
        <v>82</v>
      </c>
      <c r="H105" s="38"/>
      <c r="I105" s="6" t="s">
        <v>75</v>
      </c>
      <c r="J105" s="6" t="s">
        <v>103</v>
      </c>
    </row>
    <row r="106" spans="1:10" ht="15">
      <c r="A106" s="257">
        <f aca="true" t="shared" si="23" ref="A106:B123">A4</f>
        <v>1</v>
      </c>
      <c r="B106" s="258" t="str">
        <f t="shared" si="23"/>
        <v>Shane Pettingill</v>
      </c>
      <c r="C106" s="277" t="s">
        <v>204</v>
      </c>
      <c r="D106" s="278">
        <v>6</v>
      </c>
      <c r="E106" s="231"/>
      <c r="F106" s="232"/>
      <c r="G106" s="274">
        <f>SUM(C106:F106)</f>
        <v>6</v>
      </c>
      <c r="H106" s="80"/>
      <c r="I106" s="37">
        <v>1</v>
      </c>
      <c r="J106" s="37">
        <v>16</v>
      </c>
    </row>
    <row r="107" spans="1:10" ht="15">
      <c r="A107" s="259">
        <f t="shared" si="23"/>
        <v>2</v>
      </c>
      <c r="B107" s="260" t="str">
        <f t="shared" si="23"/>
        <v>John Taylor</v>
      </c>
      <c r="C107" s="279">
        <v>8</v>
      </c>
      <c r="D107" s="280">
        <v>12</v>
      </c>
      <c r="E107" s="150">
        <v>4</v>
      </c>
      <c r="F107" s="234">
        <v>6</v>
      </c>
      <c r="G107" s="275">
        <f aca="true" t="shared" si="24" ref="G107:G135">SUM(C107:F107)</f>
        <v>30</v>
      </c>
      <c r="I107" s="37">
        <v>2</v>
      </c>
      <c r="J107" s="37">
        <v>14</v>
      </c>
    </row>
    <row r="108" spans="1:10" ht="15">
      <c r="A108" s="259">
        <f t="shared" si="23"/>
        <v>3</v>
      </c>
      <c r="B108" s="260" t="str">
        <f t="shared" si="23"/>
        <v>Rodney Cheyne</v>
      </c>
      <c r="C108" s="279" t="s">
        <v>204</v>
      </c>
      <c r="D108" s="280" t="s">
        <v>204</v>
      </c>
      <c r="E108" s="150" t="s">
        <v>204</v>
      </c>
      <c r="F108" s="234" t="s">
        <v>204</v>
      </c>
      <c r="G108" s="275">
        <f t="shared" si="24"/>
        <v>0</v>
      </c>
      <c r="I108" s="37">
        <v>3</v>
      </c>
      <c r="J108" s="37">
        <v>12</v>
      </c>
    </row>
    <row r="109" spans="1:10" ht="15">
      <c r="A109" s="259">
        <f t="shared" si="23"/>
        <v>4</v>
      </c>
      <c r="B109" s="260" t="str">
        <f t="shared" si="23"/>
        <v>Philip Hanley</v>
      </c>
      <c r="C109" s="279"/>
      <c r="D109" s="280">
        <v>16</v>
      </c>
      <c r="E109" s="150">
        <v>16</v>
      </c>
      <c r="F109" s="234">
        <v>4</v>
      </c>
      <c r="G109" s="275">
        <f t="shared" si="24"/>
        <v>36</v>
      </c>
      <c r="I109" s="37">
        <v>4</v>
      </c>
      <c r="J109" s="37">
        <v>10</v>
      </c>
    </row>
    <row r="110" spans="1:10" ht="15">
      <c r="A110" s="259">
        <f t="shared" si="23"/>
        <v>5</v>
      </c>
      <c r="B110" s="260" t="str">
        <f t="shared" si="23"/>
        <v>Thomas McFarlane</v>
      </c>
      <c r="C110" s="279">
        <v>16</v>
      </c>
      <c r="D110" s="280">
        <v>8</v>
      </c>
      <c r="E110" s="150">
        <v>14</v>
      </c>
      <c r="F110" s="234">
        <v>16</v>
      </c>
      <c r="G110" s="275">
        <f t="shared" si="24"/>
        <v>54</v>
      </c>
      <c r="I110" s="37">
        <v>5</v>
      </c>
      <c r="J110" s="37">
        <v>8</v>
      </c>
    </row>
    <row r="111" spans="1:10" ht="15">
      <c r="A111" s="259">
        <f t="shared" si="23"/>
        <v>6</v>
      </c>
      <c r="B111" s="260" t="str">
        <f t="shared" si="23"/>
        <v>Christopher Rowe</v>
      </c>
      <c r="C111" s="279">
        <v>14</v>
      </c>
      <c r="D111" s="280">
        <v>6</v>
      </c>
      <c r="E111" s="150">
        <v>12</v>
      </c>
      <c r="F111" s="234">
        <v>12</v>
      </c>
      <c r="G111" s="275">
        <f t="shared" si="24"/>
        <v>44</v>
      </c>
      <c r="I111" s="37">
        <v>6</v>
      </c>
      <c r="J111" s="37">
        <v>6</v>
      </c>
    </row>
    <row r="112" spans="1:10" ht="15">
      <c r="A112" s="259">
        <f t="shared" si="23"/>
        <v>7</v>
      </c>
      <c r="B112" s="260" t="str">
        <f t="shared" si="23"/>
        <v>Neil White</v>
      </c>
      <c r="C112" s="279">
        <v>4</v>
      </c>
      <c r="D112" s="280">
        <v>6</v>
      </c>
      <c r="E112" s="150">
        <v>8</v>
      </c>
      <c r="F112" s="234">
        <v>8</v>
      </c>
      <c r="G112" s="275">
        <f t="shared" si="24"/>
        <v>26</v>
      </c>
      <c r="I112" s="37">
        <v>7</v>
      </c>
      <c r="J112" s="37">
        <v>4</v>
      </c>
    </row>
    <row r="113" spans="1:10" ht="15">
      <c r="A113" s="259">
        <f t="shared" si="23"/>
        <v>8</v>
      </c>
      <c r="B113" s="260" t="str">
        <f t="shared" si="23"/>
        <v>James Blyth</v>
      </c>
      <c r="C113" s="279">
        <v>6</v>
      </c>
      <c r="D113" s="280">
        <v>6</v>
      </c>
      <c r="E113" s="150"/>
      <c r="F113" s="234"/>
      <c r="G113" s="275">
        <f t="shared" si="24"/>
        <v>12</v>
      </c>
      <c r="I113" s="32" t="s">
        <v>104</v>
      </c>
      <c r="J113" s="37">
        <v>0</v>
      </c>
    </row>
    <row r="114" spans="1:7" ht="15">
      <c r="A114" s="259">
        <f t="shared" si="23"/>
        <v>9</v>
      </c>
      <c r="B114" s="260" t="str">
        <f t="shared" si="23"/>
        <v>Luke Gallagher</v>
      </c>
      <c r="C114" s="279"/>
      <c r="D114" s="280">
        <v>4</v>
      </c>
      <c r="E114" s="150"/>
      <c r="F114" s="234"/>
      <c r="G114" s="275">
        <f t="shared" si="24"/>
        <v>4</v>
      </c>
    </row>
    <row r="115" spans="1:7" ht="15">
      <c r="A115" s="259">
        <f t="shared" si="23"/>
        <v>10</v>
      </c>
      <c r="B115" s="260" t="str">
        <f t="shared" si="23"/>
        <v>Jayden Manintveld</v>
      </c>
      <c r="C115" s="279">
        <v>10</v>
      </c>
      <c r="D115" s="280">
        <v>14</v>
      </c>
      <c r="E115" s="150">
        <v>10</v>
      </c>
      <c r="F115" s="234">
        <v>14</v>
      </c>
      <c r="G115" s="275">
        <f t="shared" si="24"/>
        <v>48</v>
      </c>
    </row>
    <row r="116" spans="1:7" ht="15">
      <c r="A116" s="259">
        <f t="shared" si="23"/>
        <v>11</v>
      </c>
      <c r="B116" s="260" t="str">
        <f t="shared" si="23"/>
        <v>Graeme Patrick</v>
      </c>
      <c r="C116" s="279">
        <v>12</v>
      </c>
      <c r="D116" s="280">
        <v>6</v>
      </c>
      <c r="E116" s="150"/>
      <c r="F116" s="234"/>
      <c r="G116" s="275">
        <f t="shared" si="24"/>
        <v>18</v>
      </c>
    </row>
    <row r="117" spans="1:7" ht="15">
      <c r="A117" s="259">
        <f t="shared" si="23"/>
        <v>12</v>
      </c>
      <c r="B117" s="260" t="str">
        <f t="shared" si="23"/>
        <v>Rowan Cook</v>
      </c>
      <c r="C117" s="279" t="s">
        <v>201</v>
      </c>
      <c r="D117" s="280" t="s">
        <v>204</v>
      </c>
      <c r="E117" s="150" t="s">
        <v>204</v>
      </c>
      <c r="F117" s="234" t="s">
        <v>204</v>
      </c>
      <c r="G117" s="275">
        <f t="shared" si="24"/>
        <v>0</v>
      </c>
    </row>
    <row r="118" spans="1:7" ht="15">
      <c r="A118" s="259">
        <f t="shared" si="23"/>
        <v>13</v>
      </c>
      <c r="B118" s="260" t="str">
        <f t="shared" si="23"/>
        <v>Robert Murray</v>
      </c>
      <c r="C118" s="279"/>
      <c r="D118" s="280">
        <v>10</v>
      </c>
      <c r="E118" s="150"/>
      <c r="F118" s="234"/>
      <c r="G118" s="275">
        <f t="shared" si="24"/>
        <v>10</v>
      </c>
    </row>
    <row r="119" spans="1:7" ht="15">
      <c r="A119" s="259">
        <f t="shared" si="23"/>
        <v>14</v>
      </c>
      <c r="B119" s="260" t="str">
        <f t="shared" si="23"/>
        <v>Adam Palmer</v>
      </c>
      <c r="C119" s="279"/>
      <c r="D119" s="280">
        <v>6</v>
      </c>
      <c r="E119" s="150">
        <v>6</v>
      </c>
      <c r="F119" s="234">
        <v>10</v>
      </c>
      <c r="G119" s="275">
        <f t="shared" si="24"/>
        <v>22</v>
      </c>
    </row>
    <row r="120" spans="1:7" ht="15">
      <c r="A120" s="259">
        <f t="shared" si="23"/>
        <v>15</v>
      </c>
      <c r="B120" s="260" t="str">
        <f t="shared" si="23"/>
        <v>c rider 15</v>
      </c>
      <c r="C120" s="227"/>
      <c r="D120" s="152"/>
      <c r="E120" s="152"/>
      <c r="F120" s="235"/>
      <c r="G120" s="275">
        <f t="shared" si="24"/>
        <v>0</v>
      </c>
    </row>
    <row r="121" spans="1:7" ht="15">
      <c r="A121" s="259">
        <f t="shared" si="23"/>
        <v>16</v>
      </c>
      <c r="B121" s="260" t="str">
        <f t="shared" si="23"/>
        <v>c rider 16</v>
      </c>
      <c r="C121" s="227"/>
      <c r="D121" s="152"/>
      <c r="E121" s="152"/>
      <c r="F121" s="235"/>
      <c r="G121" s="275">
        <f t="shared" si="24"/>
        <v>0</v>
      </c>
    </row>
    <row r="122" spans="1:7" ht="15">
      <c r="A122" s="259">
        <f t="shared" si="23"/>
        <v>17</v>
      </c>
      <c r="B122" s="260" t="str">
        <f t="shared" si="23"/>
        <v>c rider 17</v>
      </c>
      <c r="C122" s="227"/>
      <c r="D122" s="152"/>
      <c r="E122" s="152"/>
      <c r="F122" s="235"/>
      <c r="G122" s="275">
        <f t="shared" si="24"/>
        <v>0</v>
      </c>
    </row>
    <row r="123" spans="1:7" ht="15">
      <c r="A123" s="259">
        <f t="shared" si="23"/>
        <v>18</v>
      </c>
      <c r="B123" s="260" t="str">
        <f t="shared" si="23"/>
        <v>c rider 18</v>
      </c>
      <c r="C123" s="227"/>
      <c r="D123" s="152"/>
      <c r="E123" s="152"/>
      <c r="F123" s="235"/>
      <c r="G123" s="275">
        <f t="shared" si="24"/>
        <v>0</v>
      </c>
    </row>
    <row r="124" spans="1:7" ht="15">
      <c r="A124" s="259">
        <f aca="true" t="shared" si="25" ref="A124:B135">A22</f>
        <v>19</v>
      </c>
      <c r="B124" s="260" t="str">
        <f t="shared" si="25"/>
        <v>c rider 19</v>
      </c>
      <c r="C124" s="227"/>
      <c r="D124" s="152"/>
      <c r="E124" s="152"/>
      <c r="F124" s="235"/>
      <c r="G124" s="275">
        <f t="shared" si="24"/>
        <v>0</v>
      </c>
    </row>
    <row r="125" spans="1:7" ht="15">
      <c r="A125" s="259">
        <f t="shared" si="25"/>
        <v>20</v>
      </c>
      <c r="B125" s="260" t="str">
        <f t="shared" si="25"/>
        <v>c rider 20</v>
      </c>
      <c r="C125" s="227"/>
      <c r="D125" s="152"/>
      <c r="E125" s="152"/>
      <c r="F125" s="235"/>
      <c r="G125" s="275">
        <f t="shared" si="24"/>
        <v>0</v>
      </c>
    </row>
    <row r="126" spans="1:7" ht="15">
      <c r="A126" s="259">
        <f t="shared" si="25"/>
        <v>21</v>
      </c>
      <c r="B126" s="260" t="str">
        <f t="shared" si="25"/>
        <v>c rider 21</v>
      </c>
      <c r="C126" s="227"/>
      <c r="D126" s="152"/>
      <c r="E126" s="152"/>
      <c r="F126" s="235"/>
      <c r="G126" s="275">
        <f t="shared" si="24"/>
        <v>0</v>
      </c>
    </row>
    <row r="127" spans="1:7" ht="15">
      <c r="A127" s="259">
        <f t="shared" si="25"/>
        <v>22</v>
      </c>
      <c r="B127" s="260" t="str">
        <f t="shared" si="25"/>
        <v>c rider 22</v>
      </c>
      <c r="C127" s="227"/>
      <c r="D127" s="152"/>
      <c r="E127" s="152"/>
      <c r="F127" s="235"/>
      <c r="G127" s="275">
        <f t="shared" si="24"/>
        <v>0</v>
      </c>
    </row>
    <row r="128" spans="1:7" ht="15">
      <c r="A128" s="259">
        <f t="shared" si="25"/>
        <v>23</v>
      </c>
      <c r="B128" s="260" t="str">
        <f t="shared" si="25"/>
        <v>c rider 23</v>
      </c>
      <c r="C128" s="227"/>
      <c r="D128" s="152"/>
      <c r="E128" s="152"/>
      <c r="F128" s="235"/>
      <c r="G128" s="275">
        <f t="shared" si="24"/>
        <v>0</v>
      </c>
    </row>
    <row r="129" spans="1:7" ht="15">
      <c r="A129" s="259">
        <f t="shared" si="25"/>
        <v>24</v>
      </c>
      <c r="B129" s="260" t="str">
        <f t="shared" si="25"/>
        <v>c rider 24</v>
      </c>
      <c r="C129" s="227"/>
      <c r="D129" s="152"/>
      <c r="E129" s="152"/>
      <c r="F129" s="235"/>
      <c r="G129" s="275">
        <f t="shared" si="24"/>
        <v>0</v>
      </c>
    </row>
    <row r="130" spans="1:7" ht="15">
      <c r="A130" s="259">
        <f t="shared" si="25"/>
        <v>25</v>
      </c>
      <c r="B130" s="260" t="str">
        <f t="shared" si="25"/>
        <v>c rider 25</v>
      </c>
      <c r="C130" s="227"/>
      <c r="D130" s="152"/>
      <c r="E130" s="152"/>
      <c r="F130" s="235"/>
      <c r="G130" s="275">
        <f t="shared" si="24"/>
        <v>0</v>
      </c>
    </row>
    <row r="131" spans="1:7" ht="15">
      <c r="A131" s="259">
        <f t="shared" si="25"/>
        <v>26</v>
      </c>
      <c r="B131" s="260" t="str">
        <f t="shared" si="25"/>
        <v>c rider 26</v>
      </c>
      <c r="C131" s="227"/>
      <c r="D131" s="152"/>
      <c r="E131" s="152"/>
      <c r="F131" s="235"/>
      <c r="G131" s="275">
        <f t="shared" si="24"/>
        <v>0</v>
      </c>
    </row>
    <row r="132" spans="1:7" ht="15">
      <c r="A132" s="259">
        <f t="shared" si="25"/>
        <v>27</v>
      </c>
      <c r="B132" s="260" t="str">
        <f t="shared" si="25"/>
        <v>c rider 27</v>
      </c>
      <c r="C132" s="227"/>
      <c r="D132" s="152"/>
      <c r="E132" s="152"/>
      <c r="F132" s="235"/>
      <c r="G132" s="275">
        <f t="shared" si="24"/>
        <v>0</v>
      </c>
    </row>
    <row r="133" spans="1:7" ht="15">
      <c r="A133" s="259">
        <f t="shared" si="25"/>
        <v>28</v>
      </c>
      <c r="B133" s="260" t="str">
        <f t="shared" si="25"/>
        <v>c rider 28</v>
      </c>
      <c r="C133" s="227"/>
      <c r="D133" s="152"/>
      <c r="E133" s="152"/>
      <c r="F133" s="235"/>
      <c r="G133" s="275">
        <f t="shared" si="24"/>
        <v>0</v>
      </c>
    </row>
    <row r="134" spans="1:7" ht="15">
      <c r="A134" s="259">
        <f t="shared" si="25"/>
        <v>29</v>
      </c>
      <c r="B134" s="260" t="str">
        <f t="shared" si="25"/>
        <v>c rider 29</v>
      </c>
      <c r="C134" s="227"/>
      <c r="D134" s="152"/>
      <c r="E134" s="152"/>
      <c r="F134" s="235"/>
      <c r="G134" s="275">
        <f t="shared" si="24"/>
        <v>0</v>
      </c>
    </row>
    <row r="135" spans="1:7" ht="15.75" thickBot="1">
      <c r="A135" s="261">
        <f t="shared" si="25"/>
        <v>30</v>
      </c>
      <c r="B135" s="262" t="str">
        <f t="shared" si="25"/>
        <v>c rider 30</v>
      </c>
      <c r="C135" s="228"/>
      <c r="D135" s="154"/>
      <c r="E135" s="154"/>
      <c r="F135" s="236"/>
      <c r="G135" s="276">
        <f t="shared" si="24"/>
        <v>0</v>
      </c>
    </row>
  </sheetData>
  <sheetProtection/>
  <mergeCells count="4">
    <mergeCell ref="D2:G2"/>
    <mergeCell ref="H2:K2"/>
    <mergeCell ref="L2:O2"/>
    <mergeCell ref="P2:S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5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8.8515625" style="32" bestFit="1" customWidth="1"/>
    <col min="2" max="2" width="17.28125" style="37" bestFit="1" customWidth="1"/>
    <col min="3" max="3" width="11.421875" style="37" bestFit="1" customWidth="1"/>
    <col min="4" max="6" width="14.00390625" style="37" bestFit="1" customWidth="1"/>
    <col min="7" max="7" width="13.57421875" style="37" bestFit="1" customWidth="1"/>
    <col min="8" max="8" width="12.28125" style="37" bestFit="1" customWidth="1"/>
    <col min="9" max="9" width="12.57421875" style="37" bestFit="1" customWidth="1"/>
    <col min="10" max="10" width="11.421875" style="37" bestFit="1" customWidth="1"/>
    <col min="11" max="11" width="13.57421875" style="37" bestFit="1" customWidth="1"/>
    <col min="12" max="12" width="12.28125" style="37" bestFit="1" customWidth="1"/>
    <col min="13" max="13" width="12.57421875" style="37" bestFit="1" customWidth="1"/>
    <col min="14" max="14" width="11.421875" style="37" bestFit="1" customWidth="1"/>
    <col min="15" max="15" width="13.57421875" style="37" bestFit="1" customWidth="1"/>
    <col min="16" max="16" width="12.28125" style="37" bestFit="1" customWidth="1"/>
    <col min="17" max="17" width="12.57421875" style="37" bestFit="1" customWidth="1"/>
    <col min="18" max="18" width="11.421875" style="37" bestFit="1" customWidth="1"/>
    <col min="19" max="19" width="13.57421875" style="37" bestFit="1" customWidth="1"/>
    <col min="20" max="20" width="9.8515625" style="37" bestFit="1" customWidth="1"/>
    <col min="21" max="16384" width="9.140625" style="37" customWidth="1"/>
  </cols>
  <sheetData>
    <row r="1" ht="13.5" thickBot="1">
      <c r="A1" s="31" t="s">
        <v>99</v>
      </c>
    </row>
    <row r="2" spans="4:19" s="9" customFormat="1" ht="13.5" thickBot="1">
      <c r="D2" s="338" t="s">
        <v>65</v>
      </c>
      <c r="E2" s="336"/>
      <c r="F2" s="336"/>
      <c r="G2" s="337"/>
      <c r="H2" s="336" t="s">
        <v>66</v>
      </c>
      <c r="I2" s="336"/>
      <c r="J2" s="336"/>
      <c r="K2" s="337"/>
      <c r="L2" s="338" t="s">
        <v>67</v>
      </c>
      <c r="M2" s="336"/>
      <c r="N2" s="336"/>
      <c r="O2" s="337"/>
      <c r="P2" s="338" t="s">
        <v>68</v>
      </c>
      <c r="Q2" s="336"/>
      <c r="R2" s="336"/>
      <c r="S2" s="337"/>
    </row>
    <row r="3" spans="1:20" s="18" customFormat="1" ht="13.5" thickBot="1">
      <c r="A3" s="28" t="s">
        <v>5</v>
      </c>
      <c r="B3" s="33" t="s">
        <v>0</v>
      </c>
      <c r="C3" s="34" t="s">
        <v>1</v>
      </c>
      <c r="D3" s="28" t="s">
        <v>84</v>
      </c>
      <c r="E3" s="33" t="s">
        <v>85</v>
      </c>
      <c r="F3" s="33" t="s">
        <v>86</v>
      </c>
      <c r="G3" s="34" t="s">
        <v>87</v>
      </c>
      <c r="H3" s="35" t="s">
        <v>84</v>
      </c>
      <c r="I3" s="33" t="s">
        <v>85</v>
      </c>
      <c r="J3" s="33" t="s">
        <v>86</v>
      </c>
      <c r="K3" s="34" t="s">
        <v>87</v>
      </c>
      <c r="L3" s="28" t="s">
        <v>84</v>
      </c>
      <c r="M3" s="33" t="s">
        <v>85</v>
      </c>
      <c r="N3" s="33" t="s">
        <v>86</v>
      </c>
      <c r="O3" s="34" t="s">
        <v>87</v>
      </c>
      <c r="P3" s="28" t="s">
        <v>84</v>
      </c>
      <c r="Q3" s="33" t="s">
        <v>85</v>
      </c>
      <c r="R3" s="33" t="s">
        <v>86</v>
      </c>
      <c r="S3" s="34" t="s">
        <v>87</v>
      </c>
      <c r="T3" s="36" t="s">
        <v>88</v>
      </c>
    </row>
    <row r="4" spans="1:20" ht="12.75">
      <c r="A4" s="209">
        <v>20</v>
      </c>
      <c r="B4" s="248" t="s">
        <v>73</v>
      </c>
      <c r="C4" s="265" t="s">
        <v>17</v>
      </c>
      <c r="D4" s="247">
        <f>$C106</f>
        <v>10</v>
      </c>
      <c r="E4" s="248">
        <f>C38</f>
        <v>0</v>
      </c>
      <c r="F4" s="248">
        <f>C72</f>
        <v>1</v>
      </c>
      <c r="G4" s="249">
        <f>SUM(D4:F4)</f>
        <v>11</v>
      </c>
      <c r="H4" s="247">
        <f>$D106</f>
        <v>6</v>
      </c>
      <c r="I4" s="248">
        <v>0</v>
      </c>
      <c r="J4" s="248">
        <v>0</v>
      </c>
      <c r="K4" s="249">
        <f>SUM(H4:J4)</f>
        <v>6</v>
      </c>
      <c r="L4" s="247">
        <f>$E106</f>
        <v>6</v>
      </c>
      <c r="M4" s="248">
        <f>D38</f>
        <v>0</v>
      </c>
      <c r="N4" s="248">
        <f>D72</f>
        <v>0</v>
      </c>
      <c r="O4" s="249">
        <f>SUM(L4:N4)</f>
        <v>6</v>
      </c>
      <c r="P4" s="247">
        <f>$F106</f>
        <v>12</v>
      </c>
      <c r="Q4" s="248">
        <f>E38</f>
        <v>0</v>
      </c>
      <c r="R4" s="248">
        <f>E72</f>
        <v>0</v>
      </c>
      <c r="S4" s="249">
        <f>SUM(P4:R4)</f>
        <v>12</v>
      </c>
      <c r="T4" s="67">
        <f aca="true" t="shared" si="0" ref="T4:T33">G4+K4+O4+S4</f>
        <v>35</v>
      </c>
    </row>
    <row r="5" spans="1:20" ht="12.75">
      <c r="A5" s="211">
        <v>21</v>
      </c>
      <c r="B5" s="252" t="s">
        <v>52</v>
      </c>
      <c r="C5" s="266" t="s">
        <v>17</v>
      </c>
      <c r="D5" s="251">
        <f aca="true" t="shared" si="1" ref="D5:D33">$C107</f>
        <v>0</v>
      </c>
      <c r="E5" s="252">
        <f aca="true" t="shared" si="2" ref="E5:E33">C39</f>
        <v>0</v>
      </c>
      <c r="F5" s="252">
        <f aca="true" t="shared" si="3" ref="F5:F33">C73</f>
        <v>0</v>
      </c>
      <c r="G5" s="253">
        <f aca="true" t="shared" si="4" ref="G5:G33">SUM(D5:F5)</f>
        <v>0</v>
      </c>
      <c r="H5" s="251">
        <f aca="true" t="shared" si="5" ref="H5:H33">$D107</f>
        <v>8</v>
      </c>
      <c r="I5" s="252">
        <v>0</v>
      </c>
      <c r="J5" s="252">
        <v>0</v>
      </c>
      <c r="K5" s="253">
        <f aca="true" t="shared" si="6" ref="K5:K33">SUM(H5:J5)</f>
        <v>8</v>
      </c>
      <c r="L5" s="251">
        <f aca="true" t="shared" si="7" ref="L5:L33">$E107</f>
        <v>0</v>
      </c>
      <c r="M5" s="252">
        <f aca="true" t="shared" si="8" ref="M5:M33">D39</f>
        <v>0</v>
      </c>
      <c r="N5" s="252">
        <f aca="true" t="shared" si="9" ref="N5:N33">D73</f>
        <v>0</v>
      </c>
      <c r="O5" s="253">
        <f aca="true" t="shared" si="10" ref="O5:O33">SUM(L5:N5)</f>
        <v>0</v>
      </c>
      <c r="P5" s="251">
        <f aca="true" t="shared" si="11" ref="P5:P33">$F107</f>
        <v>0</v>
      </c>
      <c r="Q5" s="252">
        <f aca="true" t="shared" si="12" ref="Q5:Q33">E39</f>
        <v>0</v>
      </c>
      <c r="R5" s="252">
        <f aca="true" t="shared" si="13" ref="R5:R33">E73</f>
        <v>0</v>
      </c>
      <c r="S5" s="253">
        <f aca="true" t="shared" si="14" ref="S5:S33">SUM(P5:R5)</f>
        <v>0</v>
      </c>
      <c r="T5" s="68">
        <f t="shared" si="0"/>
        <v>8</v>
      </c>
    </row>
    <row r="6" spans="1:20" ht="12.75">
      <c r="A6" s="211">
        <v>22</v>
      </c>
      <c r="B6" s="252" t="s">
        <v>53</v>
      </c>
      <c r="C6" s="266" t="s">
        <v>24</v>
      </c>
      <c r="D6" s="251">
        <f t="shared" si="1"/>
        <v>0</v>
      </c>
      <c r="E6" s="252">
        <f t="shared" si="2"/>
        <v>0</v>
      </c>
      <c r="F6" s="252">
        <f t="shared" si="3"/>
        <v>0</v>
      </c>
      <c r="G6" s="253">
        <f t="shared" si="4"/>
        <v>0</v>
      </c>
      <c r="H6" s="251">
        <f t="shared" si="5"/>
        <v>10</v>
      </c>
      <c r="I6" s="252">
        <v>0</v>
      </c>
      <c r="J6" s="252">
        <v>0</v>
      </c>
      <c r="K6" s="253">
        <f t="shared" si="6"/>
        <v>10</v>
      </c>
      <c r="L6" s="251">
        <f t="shared" si="7"/>
        <v>16</v>
      </c>
      <c r="M6" s="252">
        <f t="shared" si="8"/>
        <v>1</v>
      </c>
      <c r="N6" s="252">
        <f t="shared" si="9"/>
        <v>5</v>
      </c>
      <c r="O6" s="253">
        <f t="shared" si="10"/>
        <v>22</v>
      </c>
      <c r="P6" s="251">
        <f t="shared" si="11"/>
        <v>0</v>
      </c>
      <c r="Q6" s="252">
        <f t="shared" si="12"/>
        <v>0</v>
      </c>
      <c r="R6" s="252">
        <f t="shared" si="13"/>
        <v>0</v>
      </c>
      <c r="S6" s="253">
        <f t="shared" si="14"/>
        <v>0</v>
      </c>
      <c r="T6" s="68">
        <f t="shared" si="0"/>
        <v>32</v>
      </c>
    </row>
    <row r="7" spans="1:20" ht="12.75">
      <c r="A7" s="211">
        <v>12</v>
      </c>
      <c r="B7" s="252" t="s">
        <v>212</v>
      </c>
      <c r="C7" s="266" t="s">
        <v>24</v>
      </c>
      <c r="D7" s="251">
        <f t="shared" si="1"/>
        <v>4</v>
      </c>
      <c r="E7" s="252">
        <f t="shared" si="2"/>
        <v>0</v>
      </c>
      <c r="F7" s="252">
        <f t="shared" si="3"/>
        <v>7</v>
      </c>
      <c r="G7" s="253">
        <f t="shared" si="4"/>
        <v>11</v>
      </c>
      <c r="H7" s="251">
        <f t="shared" si="5"/>
        <v>12</v>
      </c>
      <c r="I7" s="252">
        <v>0</v>
      </c>
      <c r="J7" s="252">
        <v>0</v>
      </c>
      <c r="K7" s="253">
        <f t="shared" si="6"/>
        <v>12</v>
      </c>
      <c r="L7" s="251">
        <f t="shared" si="7"/>
        <v>14</v>
      </c>
      <c r="M7" s="252">
        <f t="shared" si="8"/>
        <v>2</v>
      </c>
      <c r="N7" s="252">
        <f t="shared" si="9"/>
        <v>7</v>
      </c>
      <c r="O7" s="253">
        <f t="shared" si="10"/>
        <v>23</v>
      </c>
      <c r="P7" s="251">
        <f t="shared" si="11"/>
        <v>8</v>
      </c>
      <c r="Q7" s="252">
        <f t="shared" si="12"/>
        <v>0</v>
      </c>
      <c r="R7" s="252">
        <f t="shared" si="13"/>
        <v>5</v>
      </c>
      <c r="S7" s="253">
        <f t="shared" si="14"/>
        <v>13</v>
      </c>
      <c r="T7" s="68">
        <f t="shared" si="0"/>
        <v>59</v>
      </c>
    </row>
    <row r="8" spans="1:20" ht="12.75">
      <c r="A8" s="211">
        <v>24</v>
      </c>
      <c r="B8" s="252" t="s">
        <v>54</v>
      </c>
      <c r="C8" s="266" t="s">
        <v>3</v>
      </c>
      <c r="D8" s="251">
        <f t="shared" si="1"/>
        <v>8</v>
      </c>
      <c r="E8" s="252">
        <f t="shared" si="2"/>
        <v>0</v>
      </c>
      <c r="F8" s="252">
        <f t="shared" si="3"/>
        <v>5</v>
      </c>
      <c r="G8" s="253">
        <f t="shared" si="4"/>
        <v>13</v>
      </c>
      <c r="H8" s="251">
        <f t="shared" si="5"/>
        <v>6</v>
      </c>
      <c r="I8" s="252">
        <v>0</v>
      </c>
      <c r="J8" s="252">
        <v>0</v>
      </c>
      <c r="K8" s="253">
        <f t="shared" si="6"/>
        <v>6</v>
      </c>
      <c r="L8" s="251">
        <f t="shared" si="7"/>
        <v>8</v>
      </c>
      <c r="M8" s="252">
        <f t="shared" si="8"/>
        <v>7</v>
      </c>
      <c r="N8" s="252">
        <f t="shared" si="9"/>
        <v>0</v>
      </c>
      <c r="O8" s="253">
        <f t="shared" si="10"/>
        <v>15</v>
      </c>
      <c r="P8" s="251">
        <f t="shared" si="11"/>
        <v>4</v>
      </c>
      <c r="Q8" s="252">
        <f t="shared" si="12"/>
        <v>0</v>
      </c>
      <c r="R8" s="252">
        <f t="shared" si="13"/>
        <v>2</v>
      </c>
      <c r="S8" s="253">
        <f t="shared" si="14"/>
        <v>6</v>
      </c>
      <c r="T8" s="68">
        <f t="shared" si="0"/>
        <v>40</v>
      </c>
    </row>
    <row r="9" spans="1:20" ht="12.75">
      <c r="A9" s="211">
        <v>25</v>
      </c>
      <c r="B9" s="252" t="s">
        <v>55</v>
      </c>
      <c r="C9" s="266" t="s">
        <v>3</v>
      </c>
      <c r="D9" s="251">
        <f t="shared" si="1"/>
        <v>16</v>
      </c>
      <c r="E9" s="252">
        <f t="shared" si="2"/>
        <v>0</v>
      </c>
      <c r="F9" s="252">
        <f t="shared" si="3"/>
        <v>0</v>
      </c>
      <c r="G9" s="253">
        <f t="shared" si="4"/>
        <v>16</v>
      </c>
      <c r="H9" s="251">
        <f t="shared" si="5"/>
        <v>14</v>
      </c>
      <c r="I9" s="252">
        <v>0</v>
      </c>
      <c r="J9" s="252">
        <v>0</v>
      </c>
      <c r="K9" s="253">
        <f t="shared" si="6"/>
        <v>14</v>
      </c>
      <c r="L9" s="251">
        <f t="shared" si="7"/>
        <v>0</v>
      </c>
      <c r="M9" s="252">
        <f t="shared" si="8"/>
        <v>0</v>
      </c>
      <c r="N9" s="252">
        <f t="shared" si="9"/>
        <v>0</v>
      </c>
      <c r="O9" s="253">
        <f t="shared" si="10"/>
        <v>0</v>
      </c>
      <c r="P9" s="251">
        <f t="shared" si="11"/>
        <v>6</v>
      </c>
      <c r="Q9" s="252">
        <f t="shared" si="12"/>
        <v>0</v>
      </c>
      <c r="R9" s="252">
        <f t="shared" si="13"/>
        <v>0</v>
      </c>
      <c r="S9" s="253">
        <f t="shared" si="14"/>
        <v>6</v>
      </c>
      <c r="T9" s="68">
        <f t="shared" si="0"/>
        <v>36</v>
      </c>
    </row>
    <row r="10" spans="1:20" ht="12.75">
      <c r="A10" s="211">
        <v>26</v>
      </c>
      <c r="B10" s="252" t="s">
        <v>56</v>
      </c>
      <c r="C10" s="266" t="s">
        <v>3</v>
      </c>
      <c r="D10" s="251">
        <f t="shared" si="1"/>
        <v>14</v>
      </c>
      <c r="E10" s="252">
        <f t="shared" si="2"/>
        <v>0</v>
      </c>
      <c r="F10" s="252">
        <f t="shared" si="3"/>
        <v>2</v>
      </c>
      <c r="G10" s="253">
        <f t="shared" si="4"/>
        <v>16</v>
      </c>
      <c r="H10" s="251">
        <f t="shared" si="5"/>
        <v>6</v>
      </c>
      <c r="I10" s="252">
        <v>0</v>
      </c>
      <c r="J10" s="252">
        <v>0</v>
      </c>
      <c r="K10" s="253">
        <f t="shared" si="6"/>
        <v>6</v>
      </c>
      <c r="L10" s="251">
        <f t="shared" si="7"/>
        <v>4</v>
      </c>
      <c r="M10" s="252">
        <f t="shared" si="8"/>
        <v>3</v>
      </c>
      <c r="N10" s="252">
        <f t="shared" si="9"/>
        <v>3</v>
      </c>
      <c r="O10" s="253">
        <f t="shared" si="10"/>
        <v>10</v>
      </c>
      <c r="P10" s="251">
        <f t="shared" si="11"/>
        <v>0</v>
      </c>
      <c r="Q10" s="252">
        <f t="shared" si="12"/>
        <v>0</v>
      </c>
      <c r="R10" s="252">
        <f t="shared" si="13"/>
        <v>0</v>
      </c>
      <c r="S10" s="253">
        <f t="shared" si="14"/>
        <v>0</v>
      </c>
      <c r="T10" s="68">
        <f t="shared" si="0"/>
        <v>32</v>
      </c>
    </row>
    <row r="11" spans="1:20" ht="12.75">
      <c r="A11" s="211">
        <v>27</v>
      </c>
      <c r="B11" s="252" t="s">
        <v>57</v>
      </c>
      <c r="C11" s="266" t="s">
        <v>3</v>
      </c>
      <c r="D11" s="251">
        <f t="shared" si="1"/>
        <v>0</v>
      </c>
      <c r="E11" s="252">
        <f t="shared" si="2"/>
        <v>0</v>
      </c>
      <c r="F11" s="252">
        <f t="shared" si="3"/>
        <v>0</v>
      </c>
      <c r="G11" s="253">
        <f t="shared" si="4"/>
        <v>0</v>
      </c>
      <c r="H11" s="251">
        <f t="shared" si="5"/>
        <v>6</v>
      </c>
      <c r="I11" s="252">
        <v>0</v>
      </c>
      <c r="J11" s="252">
        <v>0</v>
      </c>
      <c r="K11" s="253">
        <f t="shared" si="6"/>
        <v>6</v>
      </c>
      <c r="L11" s="251">
        <f t="shared" si="7"/>
        <v>10</v>
      </c>
      <c r="M11" s="252">
        <f t="shared" si="8"/>
        <v>0</v>
      </c>
      <c r="N11" s="252">
        <f t="shared" si="9"/>
        <v>2</v>
      </c>
      <c r="O11" s="253">
        <f t="shared" si="10"/>
        <v>12</v>
      </c>
      <c r="P11" s="251">
        <f t="shared" si="11"/>
        <v>0</v>
      </c>
      <c r="Q11" s="252">
        <f t="shared" si="12"/>
        <v>0</v>
      </c>
      <c r="R11" s="252">
        <f t="shared" si="13"/>
        <v>1</v>
      </c>
      <c r="S11" s="253">
        <f t="shared" si="14"/>
        <v>1</v>
      </c>
      <c r="T11" s="68">
        <f t="shared" si="0"/>
        <v>19</v>
      </c>
    </row>
    <row r="12" spans="1:20" ht="12.75">
      <c r="A12" s="211">
        <v>28</v>
      </c>
      <c r="B12" s="252" t="s">
        <v>69</v>
      </c>
      <c r="C12" s="266" t="s">
        <v>3</v>
      </c>
      <c r="D12" s="251">
        <f t="shared" si="1"/>
        <v>6</v>
      </c>
      <c r="E12" s="252">
        <f t="shared" si="2"/>
        <v>0</v>
      </c>
      <c r="F12" s="252">
        <f t="shared" si="3"/>
        <v>3</v>
      </c>
      <c r="G12" s="253">
        <f t="shared" si="4"/>
        <v>9</v>
      </c>
      <c r="H12" s="251">
        <f t="shared" si="5"/>
        <v>16</v>
      </c>
      <c r="I12" s="252">
        <v>0</v>
      </c>
      <c r="J12" s="252">
        <v>0</v>
      </c>
      <c r="K12" s="253">
        <f t="shared" si="6"/>
        <v>16</v>
      </c>
      <c r="L12" s="251">
        <f t="shared" si="7"/>
        <v>12</v>
      </c>
      <c r="M12" s="252">
        <f t="shared" si="8"/>
        <v>5</v>
      </c>
      <c r="N12" s="252">
        <f t="shared" si="9"/>
        <v>1</v>
      </c>
      <c r="O12" s="253">
        <f t="shared" si="10"/>
        <v>18</v>
      </c>
      <c r="P12" s="251">
        <f t="shared" si="11"/>
        <v>16</v>
      </c>
      <c r="Q12" s="252">
        <f t="shared" si="12"/>
        <v>0</v>
      </c>
      <c r="R12" s="252">
        <f t="shared" si="13"/>
        <v>7</v>
      </c>
      <c r="S12" s="253">
        <f t="shared" si="14"/>
        <v>23</v>
      </c>
      <c r="T12" s="68">
        <f t="shared" si="0"/>
        <v>66</v>
      </c>
    </row>
    <row r="13" spans="1:20" ht="12.75">
      <c r="A13" s="211">
        <v>29</v>
      </c>
      <c r="B13" s="252" t="s">
        <v>74</v>
      </c>
      <c r="C13" s="266" t="s">
        <v>22</v>
      </c>
      <c r="D13" s="251">
        <f t="shared" si="1"/>
        <v>0</v>
      </c>
      <c r="E13" s="252">
        <f t="shared" si="2"/>
        <v>0</v>
      </c>
      <c r="F13" s="252">
        <f t="shared" si="3"/>
        <v>0</v>
      </c>
      <c r="G13" s="253">
        <f t="shared" si="4"/>
        <v>0</v>
      </c>
      <c r="H13" s="251">
        <f t="shared" si="5"/>
        <v>6</v>
      </c>
      <c r="I13" s="252">
        <v>0</v>
      </c>
      <c r="J13" s="252">
        <v>0</v>
      </c>
      <c r="K13" s="253">
        <f t="shared" si="6"/>
        <v>6</v>
      </c>
      <c r="L13" s="251">
        <f t="shared" si="7"/>
        <v>0</v>
      </c>
      <c r="M13" s="252">
        <f t="shared" si="8"/>
        <v>0</v>
      </c>
      <c r="N13" s="252">
        <f t="shared" si="9"/>
        <v>0</v>
      </c>
      <c r="O13" s="253">
        <f t="shared" si="10"/>
        <v>0</v>
      </c>
      <c r="P13" s="251">
        <f t="shared" si="11"/>
        <v>10</v>
      </c>
      <c r="Q13" s="252">
        <f t="shared" si="12"/>
        <v>0</v>
      </c>
      <c r="R13" s="252">
        <f t="shared" si="13"/>
        <v>0</v>
      </c>
      <c r="S13" s="253">
        <f t="shared" si="14"/>
        <v>10</v>
      </c>
      <c r="T13" s="68">
        <f t="shared" si="0"/>
        <v>16</v>
      </c>
    </row>
    <row r="14" spans="1:20" ht="12.75">
      <c r="A14" s="211">
        <v>11</v>
      </c>
      <c r="B14" s="252" t="s">
        <v>210</v>
      </c>
      <c r="C14" s="266" t="s">
        <v>110</v>
      </c>
      <c r="D14" s="251">
        <f t="shared" si="1"/>
        <v>0</v>
      </c>
      <c r="E14" s="252">
        <f t="shared" si="2"/>
        <v>0</v>
      </c>
      <c r="F14" s="252">
        <f t="shared" si="3"/>
        <v>0</v>
      </c>
      <c r="G14" s="253">
        <f t="shared" si="4"/>
        <v>0</v>
      </c>
      <c r="H14" s="251">
        <f t="shared" si="5"/>
        <v>0</v>
      </c>
      <c r="I14" s="252">
        <v>0</v>
      </c>
      <c r="J14" s="252">
        <v>0</v>
      </c>
      <c r="K14" s="253">
        <f t="shared" si="6"/>
        <v>0</v>
      </c>
      <c r="L14" s="251">
        <f t="shared" si="7"/>
        <v>0</v>
      </c>
      <c r="M14" s="252">
        <f t="shared" si="8"/>
        <v>0</v>
      </c>
      <c r="N14" s="252">
        <f t="shared" si="9"/>
        <v>0</v>
      </c>
      <c r="O14" s="253">
        <f t="shared" si="10"/>
        <v>0</v>
      </c>
      <c r="P14" s="251">
        <f t="shared" si="11"/>
        <v>0</v>
      </c>
      <c r="Q14" s="252">
        <f t="shared" si="12"/>
        <v>0</v>
      </c>
      <c r="R14" s="252">
        <f t="shared" si="13"/>
        <v>0</v>
      </c>
      <c r="S14" s="253">
        <f t="shared" si="14"/>
        <v>0</v>
      </c>
      <c r="T14" s="68">
        <f t="shared" si="0"/>
        <v>0</v>
      </c>
    </row>
    <row r="15" spans="1:20" ht="12.75">
      <c r="A15" s="211">
        <v>12</v>
      </c>
      <c r="B15" s="252" t="s">
        <v>111</v>
      </c>
      <c r="C15" s="266" t="s">
        <v>1</v>
      </c>
      <c r="D15" s="251">
        <f t="shared" si="1"/>
        <v>0</v>
      </c>
      <c r="E15" s="252">
        <f t="shared" si="2"/>
        <v>0</v>
      </c>
      <c r="F15" s="252">
        <f t="shared" si="3"/>
        <v>0</v>
      </c>
      <c r="G15" s="253">
        <f t="shared" si="4"/>
        <v>0</v>
      </c>
      <c r="H15" s="251">
        <f t="shared" si="5"/>
        <v>0</v>
      </c>
      <c r="I15" s="252">
        <v>0</v>
      </c>
      <c r="J15" s="252">
        <v>0</v>
      </c>
      <c r="K15" s="253">
        <f t="shared" si="6"/>
        <v>0</v>
      </c>
      <c r="L15" s="251">
        <f t="shared" si="7"/>
        <v>0</v>
      </c>
      <c r="M15" s="252">
        <f t="shared" si="8"/>
        <v>0</v>
      </c>
      <c r="N15" s="252">
        <f t="shared" si="9"/>
        <v>0</v>
      </c>
      <c r="O15" s="253">
        <f t="shared" si="10"/>
        <v>0</v>
      </c>
      <c r="P15" s="251">
        <f t="shared" si="11"/>
        <v>0</v>
      </c>
      <c r="Q15" s="252">
        <f t="shared" si="12"/>
        <v>0</v>
      </c>
      <c r="R15" s="252">
        <f t="shared" si="13"/>
        <v>0</v>
      </c>
      <c r="S15" s="253">
        <f t="shared" si="14"/>
        <v>0</v>
      </c>
      <c r="T15" s="68">
        <f t="shared" si="0"/>
        <v>0</v>
      </c>
    </row>
    <row r="16" spans="1:20" ht="12.75">
      <c r="A16" s="211">
        <v>13</v>
      </c>
      <c r="B16" s="252" t="s">
        <v>112</v>
      </c>
      <c r="C16" s="266" t="s">
        <v>1</v>
      </c>
      <c r="D16" s="251">
        <f t="shared" si="1"/>
        <v>0</v>
      </c>
      <c r="E16" s="252">
        <f t="shared" si="2"/>
        <v>0</v>
      </c>
      <c r="F16" s="252">
        <f t="shared" si="3"/>
        <v>0</v>
      </c>
      <c r="G16" s="253">
        <f t="shared" si="4"/>
        <v>0</v>
      </c>
      <c r="H16" s="251">
        <f t="shared" si="5"/>
        <v>0</v>
      </c>
      <c r="I16" s="252">
        <v>0</v>
      </c>
      <c r="J16" s="252">
        <v>0</v>
      </c>
      <c r="K16" s="253">
        <f t="shared" si="6"/>
        <v>0</v>
      </c>
      <c r="L16" s="251">
        <f t="shared" si="7"/>
        <v>0</v>
      </c>
      <c r="M16" s="252">
        <f t="shared" si="8"/>
        <v>0</v>
      </c>
      <c r="N16" s="252">
        <f t="shared" si="9"/>
        <v>0</v>
      </c>
      <c r="O16" s="253">
        <f t="shared" si="10"/>
        <v>0</v>
      </c>
      <c r="P16" s="251">
        <f t="shared" si="11"/>
        <v>0</v>
      </c>
      <c r="Q16" s="252">
        <f t="shared" si="12"/>
        <v>0</v>
      </c>
      <c r="R16" s="252">
        <f t="shared" si="13"/>
        <v>0</v>
      </c>
      <c r="S16" s="253">
        <f t="shared" si="14"/>
        <v>0</v>
      </c>
      <c r="T16" s="68">
        <f t="shared" si="0"/>
        <v>0</v>
      </c>
    </row>
    <row r="17" spans="1:20" ht="12.75">
      <c r="A17" s="211">
        <v>14</v>
      </c>
      <c r="B17" s="252" t="s">
        <v>113</v>
      </c>
      <c r="C17" s="266" t="s">
        <v>1</v>
      </c>
      <c r="D17" s="251">
        <f t="shared" si="1"/>
        <v>0</v>
      </c>
      <c r="E17" s="252">
        <f t="shared" si="2"/>
        <v>0</v>
      </c>
      <c r="F17" s="252">
        <f t="shared" si="3"/>
        <v>0</v>
      </c>
      <c r="G17" s="253">
        <f t="shared" si="4"/>
        <v>0</v>
      </c>
      <c r="H17" s="251">
        <f t="shared" si="5"/>
        <v>0</v>
      </c>
      <c r="I17" s="252">
        <v>0</v>
      </c>
      <c r="J17" s="252">
        <v>0</v>
      </c>
      <c r="K17" s="253">
        <f t="shared" si="6"/>
        <v>0</v>
      </c>
      <c r="L17" s="251">
        <f t="shared" si="7"/>
        <v>0</v>
      </c>
      <c r="M17" s="252">
        <f t="shared" si="8"/>
        <v>0</v>
      </c>
      <c r="N17" s="252">
        <f t="shared" si="9"/>
        <v>0</v>
      </c>
      <c r="O17" s="253">
        <f t="shared" si="10"/>
        <v>0</v>
      </c>
      <c r="P17" s="251">
        <f t="shared" si="11"/>
        <v>0</v>
      </c>
      <c r="Q17" s="252">
        <f t="shared" si="12"/>
        <v>0</v>
      </c>
      <c r="R17" s="252">
        <f t="shared" si="13"/>
        <v>0</v>
      </c>
      <c r="S17" s="253">
        <f t="shared" si="14"/>
        <v>0</v>
      </c>
      <c r="T17" s="68">
        <f t="shared" si="0"/>
        <v>0</v>
      </c>
    </row>
    <row r="18" spans="1:20" ht="12.75">
      <c r="A18" s="211">
        <v>15</v>
      </c>
      <c r="B18" s="252" t="s">
        <v>114</v>
      </c>
      <c r="C18" s="266" t="s">
        <v>1</v>
      </c>
      <c r="D18" s="251">
        <f t="shared" si="1"/>
        <v>0</v>
      </c>
      <c r="E18" s="252">
        <f t="shared" si="2"/>
        <v>0</v>
      </c>
      <c r="F18" s="252">
        <f t="shared" si="3"/>
        <v>0</v>
      </c>
      <c r="G18" s="253">
        <f t="shared" si="4"/>
        <v>0</v>
      </c>
      <c r="H18" s="251">
        <f t="shared" si="5"/>
        <v>0</v>
      </c>
      <c r="I18" s="252">
        <v>0</v>
      </c>
      <c r="J18" s="252">
        <v>0</v>
      </c>
      <c r="K18" s="253">
        <f t="shared" si="6"/>
        <v>0</v>
      </c>
      <c r="L18" s="251">
        <f t="shared" si="7"/>
        <v>0</v>
      </c>
      <c r="M18" s="252">
        <f t="shared" si="8"/>
        <v>0</v>
      </c>
      <c r="N18" s="252">
        <f t="shared" si="9"/>
        <v>0</v>
      </c>
      <c r="O18" s="253">
        <f t="shared" si="10"/>
        <v>0</v>
      </c>
      <c r="P18" s="251">
        <f t="shared" si="11"/>
        <v>0</v>
      </c>
      <c r="Q18" s="252">
        <f t="shared" si="12"/>
        <v>0</v>
      </c>
      <c r="R18" s="252">
        <f t="shared" si="13"/>
        <v>0</v>
      </c>
      <c r="S18" s="253">
        <f t="shared" si="14"/>
        <v>0</v>
      </c>
      <c r="T18" s="68">
        <f t="shared" si="0"/>
        <v>0</v>
      </c>
    </row>
    <row r="19" spans="1:20" ht="12.75">
      <c r="A19" s="211">
        <v>16</v>
      </c>
      <c r="B19" s="252" t="s">
        <v>115</v>
      </c>
      <c r="C19" s="266" t="s">
        <v>1</v>
      </c>
      <c r="D19" s="251">
        <f t="shared" si="1"/>
        <v>0</v>
      </c>
      <c r="E19" s="252">
        <f t="shared" si="2"/>
        <v>0</v>
      </c>
      <c r="F19" s="252">
        <f t="shared" si="3"/>
        <v>0</v>
      </c>
      <c r="G19" s="253">
        <f t="shared" si="4"/>
        <v>0</v>
      </c>
      <c r="H19" s="251">
        <f t="shared" si="5"/>
        <v>0</v>
      </c>
      <c r="I19" s="252">
        <v>0</v>
      </c>
      <c r="J19" s="252">
        <v>0</v>
      </c>
      <c r="K19" s="253">
        <f t="shared" si="6"/>
        <v>0</v>
      </c>
      <c r="L19" s="251">
        <f t="shared" si="7"/>
        <v>0</v>
      </c>
      <c r="M19" s="252">
        <f t="shared" si="8"/>
        <v>0</v>
      </c>
      <c r="N19" s="252">
        <f t="shared" si="9"/>
        <v>0</v>
      </c>
      <c r="O19" s="253">
        <f t="shared" si="10"/>
        <v>0</v>
      </c>
      <c r="P19" s="251">
        <f t="shared" si="11"/>
        <v>0</v>
      </c>
      <c r="Q19" s="252">
        <f t="shared" si="12"/>
        <v>0</v>
      </c>
      <c r="R19" s="252">
        <f t="shared" si="13"/>
        <v>0</v>
      </c>
      <c r="S19" s="253">
        <f t="shared" si="14"/>
        <v>0</v>
      </c>
      <c r="T19" s="68">
        <f t="shared" si="0"/>
        <v>0</v>
      </c>
    </row>
    <row r="20" spans="1:20" ht="12.75">
      <c r="A20" s="211">
        <v>17</v>
      </c>
      <c r="B20" s="252" t="s">
        <v>116</v>
      </c>
      <c r="C20" s="266" t="s">
        <v>1</v>
      </c>
      <c r="D20" s="251">
        <f t="shared" si="1"/>
        <v>0</v>
      </c>
      <c r="E20" s="252">
        <f t="shared" si="2"/>
        <v>0</v>
      </c>
      <c r="F20" s="252">
        <f t="shared" si="3"/>
        <v>0</v>
      </c>
      <c r="G20" s="253">
        <f t="shared" si="4"/>
        <v>0</v>
      </c>
      <c r="H20" s="251">
        <f t="shared" si="5"/>
        <v>0</v>
      </c>
      <c r="I20" s="252">
        <v>0</v>
      </c>
      <c r="J20" s="252">
        <v>0</v>
      </c>
      <c r="K20" s="253">
        <f t="shared" si="6"/>
        <v>0</v>
      </c>
      <c r="L20" s="251">
        <f t="shared" si="7"/>
        <v>0</v>
      </c>
      <c r="M20" s="252">
        <f t="shared" si="8"/>
        <v>0</v>
      </c>
      <c r="N20" s="252">
        <f t="shared" si="9"/>
        <v>0</v>
      </c>
      <c r="O20" s="253">
        <f t="shared" si="10"/>
        <v>0</v>
      </c>
      <c r="P20" s="251">
        <f t="shared" si="11"/>
        <v>0</v>
      </c>
      <c r="Q20" s="252">
        <f t="shared" si="12"/>
        <v>0</v>
      </c>
      <c r="R20" s="252">
        <f t="shared" si="13"/>
        <v>0</v>
      </c>
      <c r="S20" s="253">
        <f t="shared" si="14"/>
        <v>0</v>
      </c>
      <c r="T20" s="68">
        <f t="shared" si="0"/>
        <v>0</v>
      </c>
    </row>
    <row r="21" spans="1:20" ht="12.75">
      <c r="A21" s="211">
        <v>18</v>
      </c>
      <c r="B21" s="252" t="s">
        <v>117</v>
      </c>
      <c r="C21" s="266" t="s">
        <v>1</v>
      </c>
      <c r="D21" s="251">
        <f t="shared" si="1"/>
        <v>0</v>
      </c>
      <c r="E21" s="252">
        <f t="shared" si="2"/>
        <v>0</v>
      </c>
      <c r="F21" s="252">
        <f t="shared" si="3"/>
        <v>0</v>
      </c>
      <c r="G21" s="253">
        <f t="shared" si="4"/>
        <v>0</v>
      </c>
      <c r="H21" s="251">
        <f t="shared" si="5"/>
        <v>0</v>
      </c>
      <c r="I21" s="252">
        <v>0</v>
      </c>
      <c r="J21" s="252">
        <v>0</v>
      </c>
      <c r="K21" s="253">
        <f t="shared" si="6"/>
        <v>0</v>
      </c>
      <c r="L21" s="251">
        <f t="shared" si="7"/>
        <v>0</v>
      </c>
      <c r="M21" s="252">
        <f t="shared" si="8"/>
        <v>0</v>
      </c>
      <c r="N21" s="252">
        <f t="shared" si="9"/>
        <v>0</v>
      </c>
      <c r="O21" s="253">
        <f t="shared" si="10"/>
        <v>0</v>
      </c>
      <c r="P21" s="251">
        <f t="shared" si="11"/>
        <v>0</v>
      </c>
      <c r="Q21" s="252">
        <f t="shared" si="12"/>
        <v>0</v>
      </c>
      <c r="R21" s="252">
        <f t="shared" si="13"/>
        <v>0</v>
      </c>
      <c r="S21" s="253">
        <f t="shared" si="14"/>
        <v>0</v>
      </c>
      <c r="T21" s="68">
        <f t="shared" si="0"/>
        <v>0</v>
      </c>
    </row>
    <row r="22" spans="1:20" ht="12.75">
      <c r="A22" s="211">
        <v>19</v>
      </c>
      <c r="B22" s="252" t="s">
        <v>118</v>
      </c>
      <c r="C22" s="266" t="s">
        <v>1</v>
      </c>
      <c r="D22" s="251">
        <f t="shared" si="1"/>
        <v>0</v>
      </c>
      <c r="E22" s="252">
        <f t="shared" si="2"/>
        <v>0</v>
      </c>
      <c r="F22" s="252">
        <f t="shared" si="3"/>
        <v>0</v>
      </c>
      <c r="G22" s="253">
        <f t="shared" si="4"/>
        <v>0</v>
      </c>
      <c r="H22" s="251">
        <f t="shared" si="5"/>
        <v>0</v>
      </c>
      <c r="I22" s="252">
        <v>0</v>
      </c>
      <c r="J22" s="252">
        <v>0</v>
      </c>
      <c r="K22" s="253">
        <f t="shared" si="6"/>
        <v>0</v>
      </c>
      <c r="L22" s="251">
        <f t="shared" si="7"/>
        <v>0</v>
      </c>
      <c r="M22" s="252">
        <f t="shared" si="8"/>
        <v>0</v>
      </c>
      <c r="N22" s="252">
        <f t="shared" si="9"/>
        <v>0</v>
      </c>
      <c r="O22" s="253">
        <f t="shared" si="10"/>
        <v>0</v>
      </c>
      <c r="P22" s="251">
        <f t="shared" si="11"/>
        <v>0</v>
      </c>
      <c r="Q22" s="252">
        <f t="shared" si="12"/>
        <v>0</v>
      </c>
      <c r="R22" s="252">
        <f t="shared" si="13"/>
        <v>0</v>
      </c>
      <c r="S22" s="253">
        <f t="shared" si="14"/>
        <v>0</v>
      </c>
      <c r="T22" s="68">
        <f t="shared" si="0"/>
        <v>0</v>
      </c>
    </row>
    <row r="23" spans="1:20" ht="12.75">
      <c r="A23" s="211">
        <v>30</v>
      </c>
      <c r="B23" s="252" t="s">
        <v>211</v>
      </c>
      <c r="C23" s="266" t="s">
        <v>22</v>
      </c>
      <c r="D23" s="251">
        <f t="shared" si="1"/>
        <v>12</v>
      </c>
      <c r="E23" s="252">
        <f t="shared" si="2"/>
        <v>0</v>
      </c>
      <c r="F23" s="252">
        <f t="shared" si="3"/>
        <v>0</v>
      </c>
      <c r="G23" s="253">
        <f t="shared" si="4"/>
        <v>12</v>
      </c>
      <c r="H23" s="251">
        <f t="shared" si="5"/>
        <v>4</v>
      </c>
      <c r="I23" s="252">
        <v>0</v>
      </c>
      <c r="J23" s="252">
        <v>0</v>
      </c>
      <c r="K23" s="253">
        <f t="shared" si="6"/>
        <v>4</v>
      </c>
      <c r="L23" s="251">
        <f t="shared" si="7"/>
        <v>0</v>
      </c>
      <c r="M23" s="252">
        <f t="shared" si="8"/>
        <v>0</v>
      </c>
      <c r="N23" s="252">
        <f t="shared" si="9"/>
        <v>0</v>
      </c>
      <c r="O23" s="253">
        <f t="shared" si="10"/>
        <v>0</v>
      </c>
      <c r="P23" s="251">
        <f t="shared" si="11"/>
        <v>14</v>
      </c>
      <c r="Q23" s="252">
        <f t="shared" si="12"/>
        <v>0</v>
      </c>
      <c r="R23" s="252">
        <f t="shared" si="13"/>
        <v>3</v>
      </c>
      <c r="S23" s="253">
        <f t="shared" si="14"/>
        <v>17</v>
      </c>
      <c r="T23" s="68">
        <f t="shared" si="0"/>
        <v>33</v>
      </c>
    </row>
    <row r="24" spans="1:20" ht="12.75">
      <c r="A24" s="211">
        <v>21</v>
      </c>
      <c r="B24" s="252" t="s">
        <v>119</v>
      </c>
      <c r="C24" s="266" t="s">
        <v>1</v>
      </c>
      <c r="D24" s="251">
        <f t="shared" si="1"/>
        <v>0</v>
      </c>
      <c r="E24" s="252">
        <f t="shared" si="2"/>
        <v>0</v>
      </c>
      <c r="F24" s="252">
        <f t="shared" si="3"/>
        <v>0</v>
      </c>
      <c r="G24" s="253">
        <f t="shared" si="4"/>
        <v>0</v>
      </c>
      <c r="H24" s="251">
        <f t="shared" si="5"/>
        <v>0</v>
      </c>
      <c r="I24" s="252">
        <v>0</v>
      </c>
      <c r="J24" s="252">
        <v>0</v>
      </c>
      <c r="K24" s="253">
        <f t="shared" si="6"/>
        <v>0</v>
      </c>
      <c r="L24" s="251">
        <f t="shared" si="7"/>
        <v>0</v>
      </c>
      <c r="M24" s="252">
        <f t="shared" si="8"/>
        <v>0</v>
      </c>
      <c r="N24" s="252">
        <f t="shared" si="9"/>
        <v>0</v>
      </c>
      <c r="O24" s="253">
        <f t="shared" si="10"/>
        <v>0</v>
      </c>
      <c r="P24" s="251">
        <f t="shared" si="11"/>
        <v>0</v>
      </c>
      <c r="Q24" s="252">
        <f t="shared" si="12"/>
        <v>0</v>
      </c>
      <c r="R24" s="252">
        <f t="shared" si="13"/>
        <v>0</v>
      </c>
      <c r="S24" s="253">
        <f t="shared" si="14"/>
        <v>0</v>
      </c>
      <c r="T24" s="68">
        <f t="shared" si="0"/>
        <v>0</v>
      </c>
    </row>
    <row r="25" spans="1:20" ht="12.75">
      <c r="A25" s="211">
        <v>22</v>
      </c>
      <c r="B25" s="252" t="s">
        <v>120</v>
      </c>
      <c r="C25" s="266" t="s">
        <v>1</v>
      </c>
      <c r="D25" s="251">
        <f t="shared" si="1"/>
        <v>0</v>
      </c>
      <c r="E25" s="252">
        <f t="shared" si="2"/>
        <v>0</v>
      </c>
      <c r="F25" s="252">
        <f t="shared" si="3"/>
        <v>0</v>
      </c>
      <c r="G25" s="253">
        <f t="shared" si="4"/>
        <v>0</v>
      </c>
      <c r="H25" s="251">
        <f t="shared" si="5"/>
        <v>0</v>
      </c>
      <c r="I25" s="252">
        <v>0</v>
      </c>
      <c r="J25" s="252">
        <v>0</v>
      </c>
      <c r="K25" s="253">
        <f t="shared" si="6"/>
        <v>0</v>
      </c>
      <c r="L25" s="251">
        <f t="shared" si="7"/>
        <v>0</v>
      </c>
      <c r="M25" s="252">
        <f t="shared" si="8"/>
        <v>0</v>
      </c>
      <c r="N25" s="252">
        <f t="shared" si="9"/>
        <v>0</v>
      </c>
      <c r="O25" s="253">
        <f t="shared" si="10"/>
        <v>0</v>
      </c>
      <c r="P25" s="251">
        <f t="shared" si="11"/>
        <v>0</v>
      </c>
      <c r="Q25" s="252">
        <f t="shared" si="12"/>
        <v>0</v>
      </c>
      <c r="R25" s="252">
        <f t="shared" si="13"/>
        <v>0</v>
      </c>
      <c r="S25" s="253">
        <f t="shared" si="14"/>
        <v>0</v>
      </c>
      <c r="T25" s="68">
        <f t="shared" si="0"/>
        <v>0</v>
      </c>
    </row>
    <row r="26" spans="1:20" ht="12.75">
      <c r="A26" s="211">
        <v>23</v>
      </c>
      <c r="B26" s="252" t="s">
        <v>121</v>
      </c>
      <c r="C26" s="266" t="s">
        <v>1</v>
      </c>
      <c r="D26" s="251">
        <f t="shared" si="1"/>
        <v>0</v>
      </c>
      <c r="E26" s="252">
        <f t="shared" si="2"/>
        <v>0</v>
      </c>
      <c r="F26" s="252">
        <f t="shared" si="3"/>
        <v>0</v>
      </c>
      <c r="G26" s="253">
        <f t="shared" si="4"/>
        <v>0</v>
      </c>
      <c r="H26" s="251">
        <f t="shared" si="5"/>
        <v>0</v>
      </c>
      <c r="I26" s="252">
        <v>0</v>
      </c>
      <c r="J26" s="252">
        <v>0</v>
      </c>
      <c r="K26" s="253">
        <f t="shared" si="6"/>
        <v>0</v>
      </c>
      <c r="L26" s="251">
        <f t="shared" si="7"/>
        <v>0</v>
      </c>
      <c r="M26" s="252">
        <f t="shared" si="8"/>
        <v>0</v>
      </c>
      <c r="N26" s="252">
        <f t="shared" si="9"/>
        <v>0</v>
      </c>
      <c r="O26" s="253">
        <f t="shared" si="10"/>
        <v>0</v>
      </c>
      <c r="P26" s="251">
        <f t="shared" si="11"/>
        <v>0</v>
      </c>
      <c r="Q26" s="252">
        <f t="shared" si="12"/>
        <v>0</v>
      </c>
      <c r="R26" s="252">
        <f t="shared" si="13"/>
        <v>0</v>
      </c>
      <c r="S26" s="253">
        <f t="shared" si="14"/>
        <v>0</v>
      </c>
      <c r="T26" s="68">
        <f t="shared" si="0"/>
        <v>0</v>
      </c>
    </row>
    <row r="27" spans="1:20" ht="12.75">
      <c r="A27" s="211">
        <v>24</v>
      </c>
      <c r="B27" s="252" t="s">
        <v>122</v>
      </c>
      <c r="C27" s="266" t="s">
        <v>1</v>
      </c>
      <c r="D27" s="251">
        <f t="shared" si="1"/>
        <v>0</v>
      </c>
      <c r="E27" s="252">
        <f t="shared" si="2"/>
        <v>0</v>
      </c>
      <c r="F27" s="252">
        <f t="shared" si="3"/>
        <v>0</v>
      </c>
      <c r="G27" s="253">
        <f t="shared" si="4"/>
        <v>0</v>
      </c>
      <c r="H27" s="251">
        <f t="shared" si="5"/>
        <v>0</v>
      </c>
      <c r="I27" s="252">
        <v>0</v>
      </c>
      <c r="J27" s="252">
        <v>0</v>
      </c>
      <c r="K27" s="253">
        <f t="shared" si="6"/>
        <v>0</v>
      </c>
      <c r="L27" s="251">
        <f t="shared" si="7"/>
        <v>0</v>
      </c>
      <c r="M27" s="252">
        <f t="shared" si="8"/>
        <v>0</v>
      </c>
      <c r="N27" s="252">
        <f t="shared" si="9"/>
        <v>0</v>
      </c>
      <c r="O27" s="253">
        <f t="shared" si="10"/>
        <v>0</v>
      </c>
      <c r="P27" s="251">
        <f t="shared" si="11"/>
        <v>0</v>
      </c>
      <c r="Q27" s="252">
        <f t="shared" si="12"/>
        <v>0</v>
      </c>
      <c r="R27" s="252">
        <f t="shared" si="13"/>
        <v>0</v>
      </c>
      <c r="S27" s="253">
        <f t="shared" si="14"/>
        <v>0</v>
      </c>
      <c r="T27" s="68">
        <f t="shared" si="0"/>
        <v>0</v>
      </c>
    </row>
    <row r="28" spans="1:20" ht="12.75">
      <c r="A28" s="211">
        <v>25</v>
      </c>
      <c r="B28" s="252" t="s">
        <v>123</v>
      </c>
      <c r="C28" s="266" t="s">
        <v>1</v>
      </c>
      <c r="D28" s="251">
        <f t="shared" si="1"/>
        <v>0</v>
      </c>
      <c r="E28" s="252">
        <f t="shared" si="2"/>
        <v>0</v>
      </c>
      <c r="F28" s="252">
        <f t="shared" si="3"/>
        <v>0</v>
      </c>
      <c r="G28" s="253">
        <f t="shared" si="4"/>
        <v>0</v>
      </c>
      <c r="H28" s="251">
        <f t="shared" si="5"/>
        <v>0</v>
      </c>
      <c r="I28" s="252">
        <v>0</v>
      </c>
      <c r="J28" s="252">
        <v>0</v>
      </c>
      <c r="K28" s="253">
        <f t="shared" si="6"/>
        <v>0</v>
      </c>
      <c r="L28" s="251">
        <f t="shared" si="7"/>
        <v>0</v>
      </c>
      <c r="M28" s="252">
        <f t="shared" si="8"/>
        <v>0</v>
      </c>
      <c r="N28" s="252">
        <f t="shared" si="9"/>
        <v>0</v>
      </c>
      <c r="O28" s="253">
        <f t="shared" si="10"/>
        <v>0</v>
      </c>
      <c r="P28" s="251">
        <f t="shared" si="11"/>
        <v>0</v>
      </c>
      <c r="Q28" s="252">
        <f t="shared" si="12"/>
        <v>0</v>
      </c>
      <c r="R28" s="252">
        <f t="shared" si="13"/>
        <v>0</v>
      </c>
      <c r="S28" s="253">
        <f t="shared" si="14"/>
        <v>0</v>
      </c>
      <c r="T28" s="68">
        <f t="shared" si="0"/>
        <v>0</v>
      </c>
    </row>
    <row r="29" spans="1:20" ht="12.75">
      <c r="A29" s="211">
        <v>26</v>
      </c>
      <c r="B29" s="252" t="s">
        <v>124</v>
      </c>
      <c r="C29" s="266" t="s">
        <v>1</v>
      </c>
      <c r="D29" s="251">
        <f t="shared" si="1"/>
        <v>0</v>
      </c>
      <c r="E29" s="252">
        <f t="shared" si="2"/>
        <v>0</v>
      </c>
      <c r="F29" s="252">
        <f t="shared" si="3"/>
        <v>0</v>
      </c>
      <c r="G29" s="253">
        <f t="shared" si="4"/>
        <v>0</v>
      </c>
      <c r="H29" s="251">
        <f t="shared" si="5"/>
        <v>0</v>
      </c>
      <c r="I29" s="252">
        <v>0</v>
      </c>
      <c r="J29" s="252">
        <v>0</v>
      </c>
      <c r="K29" s="253">
        <f t="shared" si="6"/>
        <v>0</v>
      </c>
      <c r="L29" s="251">
        <f t="shared" si="7"/>
        <v>0</v>
      </c>
      <c r="M29" s="252">
        <f t="shared" si="8"/>
        <v>0</v>
      </c>
      <c r="N29" s="252">
        <f t="shared" si="9"/>
        <v>0</v>
      </c>
      <c r="O29" s="253">
        <f t="shared" si="10"/>
        <v>0</v>
      </c>
      <c r="P29" s="251">
        <f t="shared" si="11"/>
        <v>0</v>
      </c>
      <c r="Q29" s="252">
        <f t="shared" si="12"/>
        <v>0</v>
      </c>
      <c r="R29" s="252">
        <f t="shared" si="13"/>
        <v>0</v>
      </c>
      <c r="S29" s="253">
        <f t="shared" si="14"/>
        <v>0</v>
      </c>
      <c r="T29" s="68">
        <f t="shared" si="0"/>
        <v>0</v>
      </c>
    </row>
    <row r="30" spans="1:20" ht="12.75">
      <c r="A30" s="211">
        <v>27</v>
      </c>
      <c r="B30" s="252" t="s">
        <v>125</v>
      </c>
      <c r="C30" s="266" t="s">
        <v>1</v>
      </c>
      <c r="D30" s="251">
        <f t="shared" si="1"/>
        <v>0</v>
      </c>
      <c r="E30" s="252">
        <f t="shared" si="2"/>
        <v>0</v>
      </c>
      <c r="F30" s="252">
        <f t="shared" si="3"/>
        <v>0</v>
      </c>
      <c r="G30" s="253">
        <f t="shared" si="4"/>
        <v>0</v>
      </c>
      <c r="H30" s="251">
        <f t="shared" si="5"/>
        <v>0</v>
      </c>
      <c r="I30" s="252">
        <v>0</v>
      </c>
      <c r="J30" s="252">
        <v>0</v>
      </c>
      <c r="K30" s="253">
        <f t="shared" si="6"/>
        <v>0</v>
      </c>
      <c r="L30" s="251">
        <f t="shared" si="7"/>
        <v>0</v>
      </c>
      <c r="M30" s="252">
        <f t="shared" si="8"/>
        <v>0</v>
      </c>
      <c r="N30" s="252">
        <f t="shared" si="9"/>
        <v>0</v>
      </c>
      <c r="O30" s="253">
        <f t="shared" si="10"/>
        <v>0</v>
      </c>
      <c r="P30" s="251">
        <f t="shared" si="11"/>
        <v>0</v>
      </c>
      <c r="Q30" s="252">
        <f t="shared" si="12"/>
        <v>0</v>
      </c>
      <c r="R30" s="252">
        <f t="shared" si="13"/>
        <v>0</v>
      </c>
      <c r="S30" s="253">
        <f t="shared" si="14"/>
        <v>0</v>
      </c>
      <c r="T30" s="68">
        <f t="shared" si="0"/>
        <v>0</v>
      </c>
    </row>
    <row r="31" spans="1:20" ht="12.75">
      <c r="A31" s="211">
        <v>28</v>
      </c>
      <c r="B31" s="252" t="s">
        <v>126</v>
      </c>
      <c r="C31" s="266" t="s">
        <v>1</v>
      </c>
      <c r="D31" s="251">
        <f t="shared" si="1"/>
        <v>0</v>
      </c>
      <c r="E31" s="252">
        <f t="shared" si="2"/>
        <v>0</v>
      </c>
      <c r="F31" s="252">
        <f t="shared" si="3"/>
        <v>0</v>
      </c>
      <c r="G31" s="253">
        <f t="shared" si="4"/>
        <v>0</v>
      </c>
      <c r="H31" s="251">
        <f t="shared" si="5"/>
        <v>0</v>
      </c>
      <c r="I31" s="252">
        <v>0</v>
      </c>
      <c r="J31" s="252">
        <v>0</v>
      </c>
      <c r="K31" s="253">
        <f t="shared" si="6"/>
        <v>0</v>
      </c>
      <c r="L31" s="251">
        <f t="shared" si="7"/>
        <v>0</v>
      </c>
      <c r="M31" s="252">
        <f t="shared" si="8"/>
        <v>0</v>
      </c>
      <c r="N31" s="252">
        <f t="shared" si="9"/>
        <v>0</v>
      </c>
      <c r="O31" s="253">
        <f t="shared" si="10"/>
        <v>0</v>
      </c>
      <c r="P31" s="251">
        <f t="shared" si="11"/>
        <v>0</v>
      </c>
      <c r="Q31" s="252">
        <f t="shared" si="12"/>
        <v>0</v>
      </c>
      <c r="R31" s="252">
        <f t="shared" si="13"/>
        <v>0</v>
      </c>
      <c r="S31" s="253">
        <f t="shared" si="14"/>
        <v>0</v>
      </c>
      <c r="T31" s="68">
        <f t="shared" si="0"/>
        <v>0</v>
      </c>
    </row>
    <row r="32" spans="1:20" ht="12.75">
      <c r="A32" s="211">
        <v>29</v>
      </c>
      <c r="B32" s="252" t="s">
        <v>127</v>
      </c>
      <c r="C32" s="266" t="s">
        <v>1</v>
      </c>
      <c r="D32" s="251">
        <f t="shared" si="1"/>
        <v>0</v>
      </c>
      <c r="E32" s="252">
        <f t="shared" si="2"/>
        <v>0</v>
      </c>
      <c r="F32" s="252">
        <f t="shared" si="3"/>
        <v>0</v>
      </c>
      <c r="G32" s="253">
        <f t="shared" si="4"/>
        <v>0</v>
      </c>
      <c r="H32" s="251">
        <f t="shared" si="5"/>
        <v>0</v>
      </c>
      <c r="I32" s="252">
        <v>0</v>
      </c>
      <c r="J32" s="252">
        <v>0</v>
      </c>
      <c r="K32" s="253">
        <f t="shared" si="6"/>
        <v>0</v>
      </c>
      <c r="L32" s="251">
        <f t="shared" si="7"/>
        <v>0</v>
      </c>
      <c r="M32" s="252">
        <f t="shared" si="8"/>
        <v>0</v>
      </c>
      <c r="N32" s="252">
        <f t="shared" si="9"/>
        <v>0</v>
      </c>
      <c r="O32" s="253">
        <f t="shared" si="10"/>
        <v>0</v>
      </c>
      <c r="P32" s="251">
        <f t="shared" si="11"/>
        <v>0</v>
      </c>
      <c r="Q32" s="252">
        <f t="shared" si="12"/>
        <v>0</v>
      </c>
      <c r="R32" s="252">
        <f t="shared" si="13"/>
        <v>0</v>
      </c>
      <c r="S32" s="253">
        <f t="shared" si="14"/>
        <v>0</v>
      </c>
      <c r="T32" s="68">
        <f t="shared" si="0"/>
        <v>0</v>
      </c>
    </row>
    <row r="33" spans="1:20" ht="13.5" thickBot="1">
      <c r="A33" s="213">
        <v>30</v>
      </c>
      <c r="B33" s="255" t="s">
        <v>128</v>
      </c>
      <c r="C33" s="267" t="s">
        <v>1</v>
      </c>
      <c r="D33" s="254">
        <f t="shared" si="1"/>
        <v>0</v>
      </c>
      <c r="E33" s="255">
        <f t="shared" si="2"/>
        <v>0</v>
      </c>
      <c r="F33" s="255">
        <f t="shared" si="3"/>
        <v>0</v>
      </c>
      <c r="G33" s="256">
        <f t="shared" si="4"/>
        <v>0</v>
      </c>
      <c r="H33" s="254">
        <f t="shared" si="5"/>
        <v>0</v>
      </c>
      <c r="I33" s="255">
        <v>0</v>
      </c>
      <c r="J33" s="255">
        <v>0</v>
      </c>
      <c r="K33" s="256">
        <f t="shared" si="6"/>
        <v>0</v>
      </c>
      <c r="L33" s="254">
        <f t="shared" si="7"/>
        <v>0</v>
      </c>
      <c r="M33" s="255">
        <f t="shared" si="8"/>
        <v>0</v>
      </c>
      <c r="N33" s="255">
        <f t="shared" si="9"/>
        <v>0</v>
      </c>
      <c r="O33" s="256">
        <f t="shared" si="10"/>
        <v>0</v>
      </c>
      <c r="P33" s="254">
        <f t="shared" si="11"/>
        <v>0</v>
      </c>
      <c r="Q33" s="255">
        <f t="shared" si="12"/>
        <v>0</v>
      </c>
      <c r="R33" s="255">
        <f t="shared" si="13"/>
        <v>0</v>
      </c>
      <c r="S33" s="256">
        <f t="shared" si="14"/>
        <v>0</v>
      </c>
      <c r="T33" s="69">
        <f t="shared" si="0"/>
        <v>0</v>
      </c>
    </row>
    <row r="34" spans="10:11" ht="12.75">
      <c r="J34" s="70"/>
      <c r="K34" s="70"/>
    </row>
    <row r="35" s="72" customFormat="1" ht="12.75">
      <c r="A35" s="71"/>
    </row>
    <row r="36" ht="13.5" thickBot="1">
      <c r="A36" s="31" t="s">
        <v>98</v>
      </c>
    </row>
    <row r="37" spans="1:6" s="9" customFormat="1" ht="13.5" thickBot="1">
      <c r="A37" s="18"/>
      <c r="C37" s="30" t="s">
        <v>65</v>
      </c>
      <c r="D37" s="29" t="s">
        <v>67</v>
      </c>
      <c r="E37" s="90" t="s">
        <v>68</v>
      </c>
      <c r="F37" s="91" t="s">
        <v>101</v>
      </c>
    </row>
    <row r="38" spans="1:6" ht="15">
      <c r="A38" s="73">
        <f aca="true" t="shared" si="15" ref="A38:B54">A4</f>
        <v>20</v>
      </c>
      <c r="B38" s="96" t="str">
        <f>B4</f>
        <v>James Brownlie</v>
      </c>
      <c r="C38" s="287"/>
      <c r="D38" s="282"/>
      <c r="E38" s="283"/>
      <c r="F38" s="241">
        <f aca="true" t="shared" si="16" ref="F38:F56">SUM(C38:E38)</f>
        <v>0</v>
      </c>
    </row>
    <row r="39" spans="1:6" ht="15">
      <c r="A39" s="75">
        <f t="shared" si="15"/>
        <v>21</v>
      </c>
      <c r="B39" s="97" t="str">
        <f t="shared" si="15"/>
        <v>Ross Wembridge</v>
      </c>
      <c r="C39" s="157"/>
      <c r="D39" s="281"/>
      <c r="E39" s="239"/>
      <c r="F39" s="241">
        <f t="shared" si="16"/>
        <v>0</v>
      </c>
    </row>
    <row r="40" spans="1:6" ht="15">
      <c r="A40" s="75">
        <f t="shared" si="15"/>
        <v>22</v>
      </c>
      <c r="B40" s="97" t="str">
        <f t="shared" si="15"/>
        <v>Gerry Entwisle</v>
      </c>
      <c r="C40" s="157"/>
      <c r="D40" s="150">
        <v>1</v>
      </c>
      <c r="E40" s="239"/>
      <c r="F40" s="241">
        <f t="shared" si="16"/>
        <v>1</v>
      </c>
    </row>
    <row r="41" spans="1:6" ht="15">
      <c r="A41" s="75">
        <f t="shared" si="15"/>
        <v>12</v>
      </c>
      <c r="B41" s="97" t="str">
        <f t="shared" si="15"/>
        <v>Liam McCall</v>
      </c>
      <c r="C41" s="157"/>
      <c r="D41" s="150">
        <v>2</v>
      </c>
      <c r="E41" s="239"/>
      <c r="F41" s="241">
        <f t="shared" si="16"/>
        <v>2</v>
      </c>
    </row>
    <row r="42" spans="1:6" ht="15">
      <c r="A42" s="75">
        <f t="shared" si="15"/>
        <v>24</v>
      </c>
      <c r="B42" s="97" t="str">
        <f t="shared" si="15"/>
        <v>John Davine</v>
      </c>
      <c r="C42" s="157"/>
      <c r="D42" s="150">
        <v>7</v>
      </c>
      <c r="E42" s="239"/>
      <c r="F42" s="241">
        <f t="shared" si="16"/>
        <v>7</v>
      </c>
    </row>
    <row r="43" spans="1:6" ht="15">
      <c r="A43" s="75">
        <f t="shared" si="15"/>
        <v>25</v>
      </c>
      <c r="B43" s="97" t="str">
        <f t="shared" si="15"/>
        <v>Andrew Gordon</v>
      </c>
      <c r="C43" s="157"/>
      <c r="D43" s="150"/>
      <c r="E43" s="239"/>
      <c r="F43" s="241">
        <f t="shared" si="16"/>
        <v>0</v>
      </c>
    </row>
    <row r="44" spans="1:6" ht="15">
      <c r="A44" s="75">
        <f t="shared" si="15"/>
        <v>26</v>
      </c>
      <c r="B44" s="97" t="str">
        <f t="shared" si="15"/>
        <v>Paul Kennedy</v>
      </c>
      <c r="C44" s="157"/>
      <c r="D44" s="150">
        <v>3</v>
      </c>
      <c r="E44" s="239"/>
      <c r="F44" s="241">
        <f t="shared" si="16"/>
        <v>3</v>
      </c>
    </row>
    <row r="45" spans="1:6" ht="15">
      <c r="A45" s="75">
        <f t="shared" si="15"/>
        <v>27</v>
      </c>
      <c r="B45" s="97" t="str">
        <f t="shared" si="15"/>
        <v>Colin Manintveld</v>
      </c>
      <c r="C45" s="157"/>
      <c r="D45" s="150"/>
      <c r="E45" s="239"/>
      <c r="F45" s="241">
        <f t="shared" si="16"/>
        <v>0</v>
      </c>
    </row>
    <row r="46" spans="1:6" ht="15">
      <c r="A46" s="75">
        <f t="shared" si="15"/>
        <v>28</v>
      </c>
      <c r="B46" s="97" t="str">
        <f t="shared" si="15"/>
        <v>Clint Wilson</v>
      </c>
      <c r="C46" s="157"/>
      <c r="D46" s="150">
        <v>5</v>
      </c>
      <c r="E46" s="239"/>
      <c r="F46" s="241">
        <f t="shared" si="16"/>
        <v>5</v>
      </c>
    </row>
    <row r="47" spans="1:6" ht="15">
      <c r="A47" s="75">
        <f t="shared" si="15"/>
        <v>29</v>
      </c>
      <c r="B47" s="97" t="str">
        <f t="shared" si="15"/>
        <v>Norm Gray</v>
      </c>
      <c r="C47" s="157"/>
      <c r="D47" s="152"/>
      <c r="E47" s="239"/>
      <c r="F47" s="241">
        <f t="shared" si="16"/>
        <v>0</v>
      </c>
    </row>
    <row r="48" spans="1:6" ht="15">
      <c r="A48" s="75">
        <f t="shared" si="15"/>
        <v>11</v>
      </c>
      <c r="B48" s="97" t="str">
        <f t="shared" si="15"/>
        <v>d rider 11</v>
      </c>
      <c r="C48" s="157"/>
      <c r="D48" s="152"/>
      <c r="E48" s="239"/>
      <c r="F48" s="241">
        <f t="shared" si="16"/>
        <v>0</v>
      </c>
    </row>
    <row r="49" spans="1:6" ht="15">
      <c r="A49" s="75">
        <f t="shared" si="15"/>
        <v>12</v>
      </c>
      <c r="B49" s="97" t="str">
        <f t="shared" si="15"/>
        <v>d rider 12</v>
      </c>
      <c r="C49" s="157"/>
      <c r="D49" s="152"/>
      <c r="E49" s="239"/>
      <c r="F49" s="241">
        <f t="shared" si="16"/>
        <v>0</v>
      </c>
    </row>
    <row r="50" spans="1:6" ht="15">
      <c r="A50" s="75">
        <f t="shared" si="15"/>
        <v>13</v>
      </c>
      <c r="B50" s="97" t="str">
        <f t="shared" si="15"/>
        <v>d rider 13</v>
      </c>
      <c r="C50" s="157"/>
      <c r="D50" s="152"/>
      <c r="E50" s="239"/>
      <c r="F50" s="241">
        <f t="shared" si="16"/>
        <v>0</v>
      </c>
    </row>
    <row r="51" spans="1:6" ht="15">
      <c r="A51" s="75">
        <f t="shared" si="15"/>
        <v>14</v>
      </c>
      <c r="B51" s="97" t="str">
        <f t="shared" si="15"/>
        <v>d rider 14</v>
      </c>
      <c r="C51" s="157"/>
      <c r="D51" s="152"/>
      <c r="E51" s="239"/>
      <c r="F51" s="241">
        <f t="shared" si="16"/>
        <v>0</v>
      </c>
    </row>
    <row r="52" spans="1:6" ht="15">
      <c r="A52" s="75">
        <f t="shared" si="15"/>
        <v>15</v>
      </c>
      <c r="B52" s="97" t="str">
        <f t="shared" si="15"/>
        <v>d rider 15</v>
      </c>
      <c r="C52" s="157"/>
      <c r="D52" s="152"/>
      <c r="E52" s="239"/>
      <c r="F52" s="241">
        <f t="shared" si="16"/>
        <v>0</v>
      </c>
    </row>
    <row r="53" spans="1:11" ht="15">
      <c r="A53" s="75">
        <f t="shared" si="15"/>
        <v>16</v>
      </c>
      <c r="B53" s="97" t="str">
        <f t="shared" si="15"/>
        <v>d rider 16</v>
      </c>
      <c r="C53" s="157"/>
      <c r="D53" s="152"/>
      <c r="E53" s="239"/>
      <c r="F53" s="241">
        <f t="shared" si="16"/>
        <v>0</v>
      </c>
      <c r="K53" s="9"/>
    </row>
    <row r="54" spans="1:6" ht="15">
      <c r="A54" s="75">
        <f t="shared" si="15"/>
        <v>17</v>
      </c>
      <c r="B54" s="97" t="str">
        <f t="shared" si="15"/>
        <v>d rider 17</v>
      </c>
      <c r="C54" s="157"/>
      <c r="D54" s="152"/>
      <c r="E54" s="239"/>
      <c r="F54" s="241">
        <f t="shared" si="16"/>
        <v>0</v>
      </c>
    </row>
    <row r="55" spans="1:6" ht="15">
      <c r="A55" s="75">
        <v>18</v>
      </c>
      <c r="B55" s="97" t="str">
        <f aca="true" t="shared" si="17" ref="B55:B67">B21</f>
        <v>d rider 18</v>
      </c>
      <c r="C55" s="157"/>
      <c r="D55" s="152"/>
      <c r="E55" s="239"/>
      <c r="F55" s="241">
        <f t="shared" si="16"/>
        <v>0</v>
      </c>
    </row>
    <row r="56" spans="1:6" ht="15">
      <c r="A56" s="75">
        <f aca="true" t="shared" si="18" ref="A56:A67">A22</f>
        <v>19</v>
      </c>
      <c r="B56" s="97" t="str">
        <f t="shared" si="17"/>
        <v>d rider 19</v>
      </c>
      <c r="C56" s="157"/>
      <c r="D56" s="152"/>
      <c r="E56" s="239"/>
      <c r="F56" s="241">
        <f t="shared" si="16"/>
        <v>0</v>
      </c>
    </row>
    <row r="57" spans="1:6" ht="15">
      <c r="A57" s="75">
        <f t="shared" si="18"/>
        <v>30</v>
      </c>
      <c r="B57" s="97" t="str">
        <f t="shared" si="17"/>
        <v>Alec mates</v>
      </c>
      <c r="C57" s="157"/>
      <c r="D57" s="152"/>
      <c r="E57" s="239"/>
      <c r="F57" s="241">
        <f>SUM(C57:E57)</f>
        <v>0</v>
      </c>
    </row>
    <row r="58" spans="1:6" ht="15">
      <c r="A58" s="75">
        <f t="shared" si="18"/>
        <v>21</v>
      </c>
      <c r="B58" s="97" t="str">
        <f t="shared" si="17"/>
        <v>d rider 21</v>
      </c>
      <c r="C58" s="157"/>
      <c r="D58" s="152"/>
      <c r="E58" s="239"/>
      <c r="F58" s="241">
        <f>SUM(C58:E58)</f>
        <v>0</v>
      </c>
    </row>
    <row r="59" spans="1:6" ht="15">
      <c r="A59" s="75">
        <f t="shared" si="18"/>
        <v>22</v>
      </c>
      <c r="B59" s="97" t="str">
        <f t="shared" si="17"/>
        <v>d rider 22</v>
      </c>
      <c r="C59" s="157"/>
      <c r="D59" s="152"/>
      <c r="E59" s="239"/>
      <c r="F59" s="241">
        <f>SUM(C59:E59)</f>
        <v>0</v>
      </c>
    </row>
    <row r="60" spans="1:6" ht="15">
      <c r="A60" s="75">
        <f t="shared" si="18"/>
        <v>23</v>
      </c>
      <c r="B60" s="97" t="str">
        <f t="shared" si="17"/>
        <v>d rider 23</v>
      </c>
      <c r="C60" s="157"/>
      <c r="D60" s="152"/>
      <c r="E60" s="239"/>
      <c r="F60" s="241">
        <f aca="true" t="shared" si="19" ref="F60:F67">SUM(C60:E60)</f>
        <v>0</v>
      </c>
    </row>
    <row r="61" spans="1:6" ht="15">
      <c r="A61" s="75">
        <f t="shared" si="18"/>
        <v>24</v>
      </c>
      <c r="B61" s="97" t="str">
        <f t="shared" si="17"/>
        <v>d rider 24</v>
      </c>
      <c r="C61" s="157"/>
      <c r="D61" s="152"/>
      <c r="E61" s="239"/>
      <c r="F61" s="241">
        <f t="shared" si="19"/>
        <v>0</v>
      </c>
    </row>
    <row r="62" spans="1:6" ht="15">
      <c r="A62" s="75">
        <f t="shared" si="18"/>
        <v>25</v>
      </c>
      <c r="B62" s="97" t="str">
        <f t="shared" si="17"/>
        <v>d rider 25</v>
      </c>
      <c r="C62" s="157"/>
      <c r="D62" s="152"/>
      <c r="E62" s="239"/>
      <c r="F62" s="241">
        <f t="shared" si="19"/>
        <v>0</v>
      </c>
    </row>
    <row r="63" spans="1:6" ht="15">
      <c r="A63" s="75">
        <f t="shared" si="18"/>
        <v>26</v>
      </c>
      <c r="B63" s="97" t="str">
        <f t="shared" si="17"/>
        <v>d rider 26</v>
      </c>
      <c r="C63" s="157"/>
      <c r="D63" s="152"/>
      <c r="E63" s="239"/>
      <c r="F63" s="241">
        <f t="shared" si="19"/>
        <v>0</v>
      </c>
    </row>
    <row r="64" spans="1:6" ht="15">
      <c r="A64" s="75">
        <f t="shared" si="18"/>
        <v>27</v>
      </c>
      <c r="B64" s="97" t="str">
        <f t="shared" si="17"/>
        <v>d rider 27</v>
      </c>
      <c r="C64" s="157"/>
      <c r="D64" s="152"/>
      <c r="E64" s="239"/>
      <c r="F64" s="241">
        <f t="shared" si="19"/>
        <v>0</v>
      </c>
    </row>
    <row r="65" spans="1:6" ht="15">
      <c r="A65" s="75">
        <f t="shared" si="18"/>
        <v>28</v>
      </c>
      <c r="B65" s="97" t="str">
        <f t="shared" si="17"/>
        <v>d rider 28</v>
      </c>
      <c r="C65" s="157"/>
      <c r="D65" s="152"/>
      <c r="E65" s="239"/>
      <c r="F65" s="241">
        <f t="shared" si="19"/>
        <v>0</v>
      </c>
    </row>
    <row r="66" spans="1:6" ht="15">
      <c r="A66" s="75">
        <f t="shared" si="18"/>
        <v>29</v>
      </c>
      <c r="B66" s="97" t="str">
        <f t="shared" si="17"/>
        <v>d rider 29</v>
      </c>
      <c r="C66" s="157"/>
      <c r="D66" s="152"/>
      <c r="E66" s="239"/>
      <c r="F66" s="241">
        <f t="shared" si="19"/>
        <v>0</v>
      </c>
    </row>
    <row r="67" spans="1:6" ht="15.75" thickBot="1">
      <c r="A67" s="76">
        <f t="shared" si="18"/>
        <v>30</v>
      </c>
      <c r="B67" s="98" t="str">
        <f t="shared" si="17"/>
        <v>d rider 30</v>
      </c>
      <c r="C67" s="158"/>
      <c r="D67" s="154"/>
      <c r="E67" s="240"/>
      <c r="F67" s="242">
        <f t="shared" si="19"/>
        <v>0</v>
      </c>
    </row>
    <row r="68" spans="1:6" ht="15">
      <c r="A68" s="78"/>
      <c r="B68" s="79"/>
      <c r="C68" s="80"/>
      <c r="D68" s="80"/>
      <c r="E68" s="80"/>
      <c r="F68" s="78"/>
    </row>
    <row r="69" spans="1:6" s="72" customFormat="1" ht="15">
      <c r="A69" s="81"/>
      <c r="B69" s="82"/>
      <c r="C69" s="83"/>
      <c r="D69" s="83"/>
      <c r="E69" s="83"/>
      <c r="F69" s="81"/>
    </row>
    <row r="70" spans="1:7" ht="15.75" thickBot="1">
      <c r="A70" s="84" t="s">
        <v>100</v>
      </c>
      <c r="B70" s="85"/>
      <c r="C70" s="85"/>
      <c r="D70" s="66"/>
      <c r="E70" s="66"/>
      <c r="F70" s="66"/>
      <c r="G70" s="86"/>
    </row>
    <row r="71" spans="1:6" s="9" customFormat="1" ht="13.5" thickBot="1">
      <c r="A71" s="18"/>
      <c r="C71" s="30" t="s">
        <v>65</v>
      </c>
      <c r="D71" s="29" t="s">
        <v>67</v>
      </c>
      <c r="E71" s="90" t="s">
        <v>68</v>
      </c>
      <c r="F71" s="91" t="s">
        <v>101</v>
      </c>
    </row>
    <row r="72" spans="1:6" ht="15">
      <c r="A72" s="73">
        <v>1</v>
      </c>
      <c r="B72" s="96" t="str">
        <f>B4</f>
        <v>James Brownlie</v>
      </c>
      <c r="C72" s="245">
        <v>1</v>
      </c>
      <c r="D72" s="282"/>
      <c r="E72" s="283"/>
      <c r="F72" s="94">
        <f>SUM(C72:E72)</f>
        <v>1</v>
      </c>
    </row>
    <row r="73" spans="1:6" ht="15">
      <c r="A73" s="75">
        <v>2</v>
      </c>
      <c r="B73" s="97" t="str">
        <f aca="true" t="shared" si="20" ref="B73:B101">B5</f>
        <v>Ross Wembridge</v>
      </c>
      <c r="C73" s="227"/>
      <c r="D73" s="281"/>
      <c r="E73" s="239"/>
      <c r="F73" s="92">
        <f aca="true" t="shared" si="21" ref="F73:F101">SUM(C73:E73)</f>
        <v>0</v>
      </c>
    </row>
    <row r="74" spans="1:6" ht="15">
      <c r="A74" s="75">
        <v>3</v>
      </c>
      <c r="B74" s="97" t="str">
        <f t="shared" si="20"/>
        <v>Gerry Entwisle</v>
      </c>
      <c r="C74" s="227"/>
      <c r="D74" s="150">
        <v>5</v>
      </c>
      <c r="E74" s="239"/>
      <c r="F74" s="92">
        <f t="shared" si="21"/>
        <v>5</v>
      </c>
    </row>
    <row r="75" spans="1:6" ht="15">
      <c r="A75" s="75">
        <v>4</v>
      </c>
      <c r="B75" s="97" t="str">
        <f t="shared" si="20"/>
        <v>Liam McCall</v>
      </c>
      <c r="C75" s="227">
        <v>7</v>
      </c>
      <c r="D75" s="150">
        <v>7</v>
      </c>
      <c r="E75" s="239">
        <v>5</v>
      </c>
      <c r="F75" s="92">
        <f t="shared" si="21"/>
        <v>19</v>
      </c>
    </row>
    <row r="76" spans="1:6" ht="15">
      <c r="A76" s="75">
        <v>5</v>
      </c>
      <c r="B76" s="97" t="str">
        <f t="shared" si="20"/>
        <v>John Davine</v>
      </c>
      <c r="C76" s="227">
        <v>5</v>
      </c>
      <c r="D76" s="150"/>
      <c r="E76" s="239">
        <v>2</v>
      </c>
      <c r="F76" s="92">
        <f t="shared" si="21"/>
        <v>7</v>
      </c>
    </row>
    <row r="77" spans="1:6" ht="15">
      <c r="A77" s="75">
        <v>6</v>
      </c>
      <c r="B77" s="97" t="str">
        <f t="shared" si="20"/>
        <v>Andrew Gordon</v>
      </c>
      <c r="C77" s="227"/>
      <c r="D77" s="150"/>
      <c r="E77" s="239"/>
      <c r="F77" s="92">
        <f t="shared" si="21"/>
        <v>0</v>
      </c>
    </row>
    <row r="78" spans="1:6" ht="15">
      <c r="A78" s="75">
        <v>7</v>
      </c>
      <c r="B78" s="97" t="str">
        <f t="shared" si="20"/>
        <v>Paul Kennedy</v>
      </c>
      <c r="C78" s="227">
        <v>2</v>
      </c>
      <c r="D78" s="150">
        <v>3</v>
      </c>
      <c r="E78" s="239"/>
      <c r="F78" s="92">
        <f t="shared" si="21"/>
        <v>5</v>
      </c>
    </row>
    <row r="79" spans="1:6" ht="15">
      <c r="A79" s="75">
        <v>8</v>
      </c>
      <c r="B79" s="97" t="str">
        <f t="shared" si="20"/>
        <v>Colin Manintveld</v>
      </c>
      <c r="C79" s="227"/>
      <c r="D79" s="150">
        <v>2</v>
      </c>
      <c r="E79" s="239">
        <v>1</v>
      </c>
      <c r="F79" s="92">
        <f t="shared" si="21"/>
        <v>3</v>
      </c>
    </row>
    <row r="80" spans="1:6" ht="15">
      <c r="A80" s="75">
        <v>9</v>
      </c>
      <c r="B80" s="97" t="str">
        <f t="shared" si="20"/>
        <v>Clint Wilson</v>
      </c>
      <c r="C80" s="227">
        <v>3</v>
      </c>
      <c r="D80" s="150">
        <v>1</v>
      </c>
      <c r="E80" s="239">
        <v>7</v>
      </c>
      <c r="F80" s="92">
        <f t="shared" si="21"/>
        <v>11</v>
      </c>
    </row>
    <row r="81" spans="1:6" ht="15">
      <c r="A81" s="75">
        <v>10</v>
      </c>
      <c r="B81" s="97" t="str">
        <f t="shared" si="20"/>
        <v>Norm Gray</v>
      </c>
      <c r="C81" s="227"/>
      <c r="D81" s="152"/>
      <c r="E81" s="239"/>
      <c r="F81" s="92">
        <f t="shared" si="21"/>
        <v>0</v>
      </c>
    </row>
    <row r="82" spans="1:6" ht="15">
      <c r="A82" s="75">
        <v>11</v>
      </c>
      <c r="B82" s="97" t="str">
        <f t="shared" si="20"/>
        <v>d rider 11</v>
      </c>
      <c r="C82" s="227"/>
      <c r="D82" s="152"/>
      <c r="E82" s="239"/>
      <c r="F82" s="92">
        <f t="shared" si="21"/>
        <v>0</v>
      </c>
    </row>
    <row r="83" spans="1:6" ht="15">
      <c r="A83" s="75">
        <v>12</v>
      </c>
      <c r="B83" s="97" t="str">
        <f t="shared" si="20"/>
        <v>d rider 12</v>
      </c>
      <c r="C83" s="227"/>
      <c r="D83" s="152"/>
      <c r="E83" s="239"/>
      <c r="F83" s="92">
        <f t="shared" si="21"/>
        <v>0</v>
      </c>
    </row>
    <row r="84" spans="1:6" ht="15">
      <c r="A84" s="75">
        <v>13</v>
      </c>
      <c r="B84" s="97" t="str">
        <f t="shared" si="20"/>
        <v>d rider 13</v>
      </c>
      <c r="C84" s="227"/>
      <c r="D84" s="152"/>
      <c r="E84" s="239"/>
      <c r="F84" s="92">
        <f t="shared" si="21"/>
        <v>0</v>
      </c>
    </row>
    <row r="85" spans="1:6" ht="15">
      <c r="A85" s="75">
        <v>14</v>
      </c>
      <c r="B85" s="97" t="str">
        <f t="shared" si="20"/>
        <v>d rider 14</v>
      </c>
      <c r="C85" s="227"/>
      <c r="D85" s="152"/>
      <c r="E85" s="239"/>
      <c r="F85" s="92">
        <f t="shared" si="21"/>
        <v>0</v>
      </c>
    </row>
    <row r="86" spans="1:6" ht="15">
      <c r="A86" s="75">
        <v>15</v>
      </c>
      <c r="B86" s="97" t="str">
        <f t="shared" si="20"/>
        <v>d rider 15</v>
      </c>
      <c r="C86" s="227"/>
      <c r="D86" s="152"/>
      <c r="E86" s="239"/>
      <c r="F86" s="92">
        <f t="shared" si="21"/>
        <v>0</v>
      </c>
    </row>
    <row r="87" spans="1:6" ht="15">
      <c r="A87" s="75">
        <v>16</v>
      </c>
      <c r="B87" s="97" t="str">
        <f t="shared" si="20"/>
        <v>d rider 16</v>
      </c>
      <c r="C87" s="227"/>
      <c r="D87" s="152"/>
      <c r="E87" s="239"/>
      <c r="F87" s="92">
        <f t="shared" si="21"/>
        <v>0</v>
      </c>
    </row>
    <row r="88" spans="1:6" ht="15">
      <c r="A88" s="75">
        <v>17</v>
      </c>
      <c r="B88" s="97" t="str">
        <f t="shared" si="20"/>
        <v>d rider 17</v>
      </c>
      <c r="C88" s="227"/>
      <c r="D88" s="152"/>
      <c r="E88" s="239"/>
      <c r="F88" s="92">
        <f t="shared" si="21"/>
        <v>0</v>
      </c>
    </row>
    <row r="89" spans="1:6" ht="15">
      <c r="A89" s="75">
        <v>18</v>
      </c>
      <c r="B89" s="97" t="str">
        <f t="shared" si="20"/>
        <v>d rider 18</v>
      </c>
      <c r="C89" s="227"/>
      <c r="D89" s="152"/>
      <c r="E89" s="239"/>
      <c r="F89" s="92">
        <f t="shared" si="21"/>
        <v>0</v>
      </c>
    </row>
    <row r="90" spans="1:6" ht="15">
      <c r="A90" s="75">
        <v>19</v>
      </c>
      <c r="B90" s="97" t="str">
        <f t="shared" si="20"/>
        <v>d rider 19</v>
      </c>
      <c r="C90" s="227"/>
      <c r="D90" s="152"/>
      <c r="E90" s="239"/>
      <c r="F90" s="92">
        <f t="shared" si="21"/>
        <v>0</v>
      </c>
    </row>
    <row r="91" spans="1:6" ht="15">
      <c r="A91" s="75">
        <v>20</v>
      </c>
      <c r="B91" s="97" t="str">
        <f t="shared" si="20"/>
        <v>Alec mates</v>
      </c>
      <c r="C91" s="227"/>
      <c r="D91" s="152"/>
      <c r="E91" s="239">
        <v>3</v>
      </c>
      <c r="F91" s="92">
        <f t="shared" si="21"/>
        <v>3</v>
      </c>
    </row>
    <row r="92" spans="1:6" ht="15">
      <c r="A92" s="75">
        <v>21</v>
      </c>
      <c r="B92" s="97" t="str">
        <f t="shared" si="20"/>
        <v>d rider 21</v>
      </c>
      <c r="C92" s="227"/>
      <c r="D92" s="152"/>
      <c r="E92" s="239"/>
      <c r="F92" s="92">
        <f t="shared" si="21"/>
        <v>0</v>
      </c>
    </row>
    <row r="93" spans="1:6" ht="15">
      <c r="A93" s="75">
        <v>22</v>
      </c>
      <c r="B93" s="97" t="str">
        <f t="shared" si="20"/>
        <v>d rider 22</v>
      </c>
      <c r="C93" s="227"/>
      <c r="D93" s="152"/>
      <c r="E93" s="239"/>
      <c r="F93" s="92">
        <f t="shared" si="21"/>
        <v>0</v>
      </c>
    </row>
    <row r="94" spans="1:6" ht="15">
      <c r="A94" s="75">
        <f aca="true" t="shared" si="22" ref="A94:A101">A60</f>
        <v>23</v>
      </c>
      <c r="B94" s="97" t="str">
        <f t="shared" si="20"/>
        <v>d rider 23</v>
      </c>
      <c r="C94" s="227"/>
      <c r="D94" s="152"/>
      <c r="E94" s="239"/>
      <c r="F94" s="92">
        <f t="shared" si="21"/>
        <v>0</v>
      </c>
    </row>
    <row r="95" spans="1:6" ht="15">
      <c r="A95" s="75">
        <f t="shared" si="22"/>
        <v>24</v>
      </c>
      <c r="B95" s="97" t="str">
        <f t="shared" si="20"/>
        <v>d rider 24</v>
      </c>
      <c r="C95" s="227"/>
      <c r="D95" s="152"/>
      <c r="E95" s="239"/>
      <c r="F95" s="92">
        <f t="shared" si="21"/>
        <v>0</v>
      </c>
    </row>
    <row r="96" spans="1:6" ht="15">
      <c r="A96" s="75">
        <f t="shared" si="22"/>
        <v>25</v>
      </c>
      <c r="B96" s="97" t="str">
        <f t="shared" si="20"/>
        <v>d rider 25</v>
      </c>
      <c r="C96" s="227"/>
      <c r="D96" s="152"/>
      <c r="E96" s="239"/>
      <c r="F96" s="92">
        <f t="shared" si="21"/>
        <v>0</v>
      </c>
    </row>
    <row r="97" spans="1:6" ht="15">
      <c r="A97" s="75">
        <f t="shared" si="22"/>
        <v>26</v>
      </c>
      <c r="B97" s="97" t="str">
        <f t="shared" si="20"/>
        <v>d rider 26</v>
      </c>
      <c r="C97" s="227"/>
      <c r="D97" s="152"/>
      <c r="E97" s="239"/>
      <c r="F97" s="92">
        <f t="shared" si="21"/>
        <v>0</v>
      </c>
    </row>
    <row r="98" spans="1:6" ht="15">
      <c r="A98" s="75">
        <f t="shared" si="22"/>
        <v>27</v>
      </c>
      <c r="B98" s="97" t="str">
        <f t="shared" si="20"/>
        <v>d rider 27</v>
      </c>
      <c r="C98" s="227"/>
      <c r="D98" s="152"/>
      <c r="E98" s="239"/>
      <c r="F98" s="92">
        <f t="shared" si="21"/>
        <v>0</v>
      </c>
    </row>
    <row r="99" spans="1:6" ht="15">
      <c r="A99" s="75">
        <f t="shared" si="22"/>
        <v>28</v>
      </c>
      <c r="B99" s="97" t="str">
        <f t="shared" si="20"/>
        <v>d rider 28</v>
      </c>
      <c r="C99" s="227"/>
      <c r="D99" s="152"/>
      <c r="E99" s="239"/>
      <c r="F99" s="92">
        <f t="shared" si="21"/>
        <v>0</v>
      </c>
    </row>
    <row r="100" spans="1:6" ht="15">
      <c r="A100" s="75">
        <f t="shared" si="22"/>
        <v>29</v>
      </c>
      <c r="B100" s="97" t="str">
        <f t="shared" si="20"/>
        <v>d rider 29</v>
      </c>
      <c r="C100" s="227"/>
      <c r="D100" s="152"/>
      <c r="E100" s="239"/>
      <c r="F100" s="92">
        <f t="shared" si="21"/>
        <v>0</v>
      </c>
    </row>
    <row r="101" spans="1:6" ht="15.75" thickBot="1">
      <c r="A101" s="76">
        <f t="shared" si="22"/>
        <v>30</v>
      </c>
      <c r="B101" s="98" t="str">
        <f t="shared" si="20"/>
        <v>d rider 30</v>
      </c>
      <c r="C101" s="228"/>
      <c r="D101" s="154"/>
      <c r="E101" s="240"/>
      <c r="F101" s="93">
        <f t="shared" si="21"/>
        <v>0</v>
      </c>
    </row>
    <row r="102" ht="12.75">
      <c r="G102" s="32"/>
    </row>
    <row r="103" spans="1:7" s="72" customFormat="1" ht="12.75">
      <c r="A103" s="71"/>
      <c r="G103" s="71"/>
    </row>
    <row r="104" spans="1:7" ht="13.5" thickBot="1">
      <c r="A104" s="31" t="s">
        <v>102</v>
      </c>
      <c r="G104" s="32"/>
    </row>
    <row r="105" spans="1:10" ht="13.5" thickBot="1">
      <c r="A105" s="18"/>
      <c r="B105" s="95" t="s">
        <v>83</v>
      </c>
      <c r="C105" s="35" t="s">
        <v>65</v>
      </c>
      <c r="D105" s="33" t="s">
        <v>66</v>
      </c>
      <c r="E105" s="33" t="s">
        <v>67</v>
      </c>
      <c r="F105" s="33" t="s">
        <v>68</v>
      </c>
      <c r="G105" s="34" t="s">
        <v>82</v>
      </c>
      <c r="H105" s="38"/>
      <c r="I105" s="6" t="s">
        <v>75</v>
      </c>
      <c r="J105" s="6" t="s">
        <v>103</v>
      </c>
    </row>
    <row r="106" spans="1:10" ht="15">
      <c r="A106" s="73">
        <f aca="true" t="shared" si="23" ref="A106:B123">A4</f>
        <v>20</v>
      </c>
      <c r="B106" s="74" t="str">
        <f t="shared" si="23"/>
        <v>James Brownlie</v>
      </c>
      <c r="C106" s="230">
        <v>10</v>
      </c>
      <c r="D106" s="231">
        <v>6</v>
      </c>
      <c r="E106" s="231">
        <v>6</v>
      </c>
      <c r="F106" s="232">
        <v>12</v>
      </c>
      <c r="G106" s="284">
        <f>SUM(C106:F106)</f>
        <v>34</v>
      </c>
      <c r="H106" s="80"/>
      <c r="I106" s="37">
        <v>1</v>
      </c>
      <c r="J106" s="37">
        <v>16</v>
      </c>
    </row>
    <row r="107" spans="1:10" ht="15">
      <c r="A107" s="75">
        <f t="shared" si="23"/>
        <v>21</v>
      </c>
      <c r="B107" s="61" t="str">
        <f t="shared" si="23"/>
        <v>Ross Wembridge</v>
      </c>
      <c r="C107" s="233"/>
      <c r="D107" s="150">
        <v>8</v>
      </c>
      <c r="E107" s="150"/>
      <c r="F107" s="234"/>
      <c r="G107" s="285">
        <f aca="true" t="shared" si="24" ref="G107:G135">SUM(C107:F107)</f>
        <v>8</v>
      </c>
      <c r="I107" s="37">
        <v>2</v>
      </c>
      <c r="J107" s="37">
        <v>14</v>
      </c>
    </row>
    <row r="108" spans="1:10" ht="15">
      <c r="A108" s="75">
        <f t="shared" si="23"/>
        <v>22</v>
      </c>
      <c r="B108" s="61" t="str">
        <f t="shared" si="23"/>
        <v>Gerry Entwisle</v>
      </c>
      <c r="C108" s="233"/>
      <c r="D108" s="150">
        <v>10</v>
      </c>
      <c r="E108" s="150">
        <v>16</v>
      </c>
      <c r="F108" s="234"/>
      <c r="G108" s="285">
        <f t="shared" si="24"/>
        <v>26</v>
      </c>
      <c r="I108" s="37">
        <v>3</v>
      </c>
      <c r="J108" s="37">
        <v>12</v>
      </c>
    </row>
    <row r="109" spans="1:10" ht="15">
      <c r="A109" s="75">
        <f t="shared" si="23"/>
        <v>12</v>
      </c>
      <c r="B109" s="61" t="str">
        <f t="shared" si="23"/>
        <v>Liam McCall</v>
      </c>
      <c r="C109" s="233">
        <v>4</v>
      </c>
      <c r="D109" s="150">
        <v>12</v>
      </c>
      <c r="E109" s="150">
        <v>14</v>
      </c>
      <c r="F109" s="234">
        <v>8</v>
      </c>
      <c r="G109" s="285">
        <f t="shared" si="24"/>
        <v>38</v>
      </c>
      <c r="I109" s="37">
        <v>4</v>
      </c>
      <c r="J109" s="37">
        <v>10</v>
      </c>
    </row>
    <row r="110" spans="1:10" ht="15">
      <c r="A110" s="75">
        <f t="shared" si="23"/>
        <v>24</v>
      </c>
      <c r="B110" s="61" t="str">
        <f t="shared" si="23"/>
        <v>John Davine</v>
      </c>
      <c r="C110" s="233">
        <v>8</v>
      </c>
      <c r="D110" s="150">
        <v>6</v>
      </c>
      <c r="E110" s="150">
        <v>8</v>
      </c>
      <c r="F110" s="234">
        <v>4</v>
      </c>
      <c r="G110" s="285">
        <f t="shared" si="24"/>
        <v>26</v>
      </c>
      <c r="I110" s="37">
        <v>5</v>
      </c>
      <c r="J110" s="37">
        <v>8</v>
      </c>
    </row>
    <row r="111" spans="1:10" ht="15">
      <c r="A111" s="75">
        <f t="shared" si="23"/>
        <v>25</v>
      </c>
      <c r="B111" s="61" t="str">
        <f t="shared" si="23"/>
        <v>Andrew Gordon</v>
      </c>
      <c r="C111" s="233">
        <v>16</v>
      </c>
      <c r="D111" s="150">
        <v>14</v>
      </c>
      <c r="E111" s="150"/>
      <c r="F111" s="234">
        <v>6</v>
      </c>
      <c r="G111" s="285">
        <f t="shared" si="24"/>
        <v>36</v>
      </c>
      <c r="I111" s="37">
        <v>6</v>
      </c>
      <c r="J111" s="37">
        <v>6</v>
      </c>
    </row>
    <row r="112" spans="1:10" ht="15">
      <c r="A112" s="75">
        <f t="shared" si="23"/>
        <v>26</v>
      </c>
      <c r="B112" s="61" t="str">
        <f t="shared" si="23"/>
        <v>Paul Kennedy</v>
      </c>
      <c r="C112" s="233">
        <v>14</v>
      </c>
      <c r="D112" s="150">
        <v>6</v>
      </c>
      <c r="E112" s="150">
        <v>4</v>
      </c>
      <c r="F112" s="234"/>
      <c r="G112" s="285">
        <f t="shared" si="24"/>
        <v>24</v>
      </c>
      <c r="I112" s="37">
        <v>7</v>
      </c>
      <c r="J112" s="37">
        <v>4</v>
      </c>
    </row>
    <row r="113" spans="1:10" ht="15">
      <c r="A113" s="75">
        <f t="shared" si="23"/>
        <v>27</v>
      </c>
      <c r="B113" s="61" t="str">
        <f t="shared" si="23"/>
        <v>Colin Manintveld</v>
      </c>
      <c r="C113" s="233"/>
      <c r="D113" s="150">
        <v>6</v>
      </c>
      <c r="E113" s="150">
        <v>10</v>
      </c>
      <c r="F113" s="234"/>
      <c r="G113" s="285">
        <f t="shared" si="24"/>
        <v>16</v>
      </c>
      <c r="I113" s="32" t="s">
        <v>104</v>
      </c>
      <c r="J113" s="37">
        <v>0</v>
      </c>
    </row>
    <row r="114" spans="1:7" ht="15">
      <c r="A114" s="75">
        <f t="shared" si="23"/>
        <v>28</v>
      </c>
      <c r="B114" s="61" t="str">
        <f t="shared" si="23"/>
        <v>Clint Wilson</v>
      </c>
      <c r="C114" s="233">
        <v>6</v>
      </c>
      <c r="D114" s="150">
        <v>16</v>
      </c>
      <c r="E114" s="150">
        <v>12</v>
      </c>
      <c r="F114" s="234">
        <v>16</v>
      </c>
      <c r="G114" s="285">
        <f t="shared" si="24"/>
        <v>50</v>
      </c>
    </row>
    <row r="115" spans="1:7" ht="15">
      <c r="A115" s="75">
        <f t="shared" si="23"/>
        <v>29</v>
      </c>
      <c r="B115" s="61" t="str">
        <f t="shared" si="23"/>
        <v>Norm Gray</v>
      </c>
      <c r="C115" s="233"/>
      <c r="D115" s="150">
        <v>6</v>
      </c>
      <c r="E115" s="150"/>
      <c r="F115" s="234">
        <v>10</v>
      </c>
      <c r="G115" s="285">
        <f t="shared" si="24"/>
        <v>16</v>
      </c>
    </row>
    <row r="116" spans="1:7" ht="15">
      <c r="A116" s="75">
        <f t="shared" si="23"/>
        <v>11</v>
      </c>
      <c r="B116" s="61" t="s">
        <v>210</v>
      </c>
      <c r="C116" s="233"/>
      <c r="D116" s="150"/>
      <c r="E116" s="150"/>
      <c r="F116" s="234"/>
      <c r="G116" s="285">
        <f t="shared" si="24"/>
        <v>0</v>
      </c>
    </row>
    <row r="117" spans="1:7" ht="15">
      <c r="A117" s="75">
        <f t="shared" si="23"/>
        <v>12</v>
      </c>
      <c r="B117" s="61" t="str">
        <f t="shared" si="23"/>
        <v>d rider 12</v>
      </c>
      <c r="C117" s="233"/>
      <c r="D117" s="150"/>
      <c r="E117" s="150"/>
      <c r="F117" s="234"/>
      <c r="G117" s="285">
        <f t="shared" si="24"/>
        <v>0</v>
      </c>
    </row>
    <row r="118" spans="1:7" ht="15">
      <c r="A118" s="75">
        <f t="shared" si="23"/>
        <v>13</v>
      </c>
      <c r="B118" s="61" t="str">
        <f t="shared" si="23"/>
        <v>d rider 13</v>
      </c>
      <c r="C118" s="233"/>
      <c r="D118" s="150"/>
      <c r="E118" s="150"/>
      <c r="F118" s="234"/>
      <c r="G118" s="285">
        <f t="shared" si="24"/>
        <v>0</v>
      </c>
    </row>
    <row r="119" spans="1:7" ht="15">
      <c r="A119" s="75">
        <f t="shared" si="23"/>
        <v>14</v>
      </c>
      <c r="B119" s="61" t="str">
        <f t="shared" si="23"/>
        <v>d rider 14</v>
      </c>
      <c r="C119" s="233"/>
      <c r="D119" s="150"/>
      <c r="E119" s="150"/>
      <c r="F119" s="234"/>
      <c r="G119" s="285">
        <f t="shared" si="24"/>
        <v>0</v>
      </c>
    </row>
    <row r="120" spans="1:7" ht="15">
      <c r="A120" s="75">
        <f t="shared" si="23"/>
        <v>15</v>
      </c>
      <c r="B120" s="61" t="str">
        <f t="shared" si="23"/>
        <v>d rider 15</v>
      </c>
      <c r="C120" s="233"/>
      <c r="D120" s="150"/>
      <c r="E120" s="150"/>
      <c r="F120" s="234"/>
      <c r="G120" s="285">
        <f t="shared" si="24"/>
        <v>0</v>
      </c>
    </row>
    <row r="121" spans="1:7" ht="15">
      <c r="A121" s="75">
        <f t="shared" si="23"/>
        <v>16</v>
      </c>
      <c r="B121" s="61" t="str">
        <f t="shared" si="23"/>
        <v>d rider 16</v>
      </c>
      <c r="C121" s="233"/>
      <c r="D121" s="150"/>
      <c r="E121" s="150"/>
      <c r="F121" s="234"/>
      <c r="G121" s="285">
        <f t="shared" si="24"/>
        <v>0</v>
      </c>
    </row>
    <row r="122" spans="1:7" ht="15">
      <c r="A122" s="75">
        <f t="shared" si="23"/>
        <v>17</v>
      </c>
      <c r="B122" s="61" t="str">
        <f t="shared" si="23"/>
        <v>d rider 17</v>
      </c>
      <c r="C122" s="233"/>
      <c r="D122" s="150"/>
      <c r="E122" s="150"/>
      <c r="F122" s="234"/>
      <c r="G122" s="285">
        <f t="shared" si="24"/>
        <v>0</v>
      </c>
    </row>
    <row r="123" spans="1:7" ht="15">
      <c r="A123" s="75">
        <f t="shared" si="23"/>
        <v>18</v>
      </c>
      <c r="B123" s="61" t="str">
        <f t="shared" si="23"/>
        <v>d rider 18</v>
      </c>
      <c r="C123" s="233"/>
      <c r="D123" s="150"/>
      <c r="E123" s="150"/>
      <c r="F123" s="234"/>
      <c r="G123" s="285">
        <f t="shared" si="24"/>
        <v>0</v>
      </c>
    </row>
    <row r="124" spans="1:7" ht="15">
      <c r="A124" s="75">
        <f aca="true" t="shared" si="25" ref="A124:B135">A22</f>
        <v>19</v>
      </c>
      <c r="B124" s="61" t="str">
        <f t="shared" si="25"/>
        <v>d rider 19</v>
      </c>
      <c r="C124" s="233"/>
      <c r="D124" s="150"/>
      <c r="E124" s="150"/>
      <c r="F124" s="234"/>
      <c r="G124" s="285">
        <f t="shared" si="24"/>
        <v>0</v>
      </c>
    </row>
    <row r="125" spans="1:7" ht="15">
      <c r="A125" s="75">
        <f t="shared" si="25"/>
        <v>30</v>
      </c>
      <c r="B125" s="61" t="s">
        <v>58</v>
      </c>
      <c r="C125" s="233">
        <v>12</v>
      </c>
      <c r="D125" s="150">
        <v>4</v>
      </c>
      <c r="E125" s="150"/>
      <c r="F125" s="234">
        <v>14</v>
      </c>
      <c r="G125" s="285">
        <f t="shared" si="24"/>
        <v>30</v>
      </c>
    </row>
    <row r="126" spans="1:7" ht="15">
      <c r="A126" s="75">
        <f t="shared" si="25"/>
        <v>21</v>
      </c>
      <c r="B126" s="61" t="str">
        <f t="shared" si="25"/>
        <v>d rider 21</v>
      </c>
      <c r="C126" s="227"/>
      <c r="D126" s="152"/>
      <c r="E126" s="152"/>
      <c r="F126" s="235"/>
      <c r="G126" s="285">
        <f t="shared" si="24"/>
        <v>0</v>
      </c>
    </row>
    <row r="127" spans="1:7" ht="15">
      <c r="A127" s="75">
        <f t="shared" si="25"/>
        <v>22</v>
      </c>
      <c r="B127" s="61" t="str">
        <f t="shared" si="25"/>
        <v>d rider 22</v>
      </c>
      <c r="C127" s="227"/>
      <c r="D127" s="152"/>
      <c r="E127" s="152"/>
      <c r="F127" s="235"/>
      <c r="G127" s="285">
        <f t="shared" si="24"/>
        <v>0</v>
      </c>
    </row>
    <row r="128" spans="1:7" ht="15">
      <c r="A128" s="75">
        <f t="shared" si="25"/>
        <v>23</v>
      </c>
      <c r="B128" s="61" t="str">
        <f t="shared" si="25"/>
        <v>d rider 23</v>
      </c>
      <c r="C128" s="227"/>
      <c r="D128" s="152"/>
      <c r="E128" s="152"/>
      <c r="F128" s="235"/>
      <c r="G128" s="285">
        <f t="shared" si="24"/>
        <v>0</v>
      </c>
    </row>
    <row r="129" spans="1:7" ht="15">
      <c r="A129" s="75">
        <f t="shared" si="25"/>
        <v>24</v>
      </c>
      <c r="B129" s="61" t="str">
        <f t="shared" si="25"/>
        <v>d rider 24</v>
      </c>
      <c r="C129" s="227"/>
      <c r="D129" s="152"/>
      <c r="E129" s="152"/>
      <c r="F129" s="235"/>
      <c r="G129" s="285">
        <f t="shared" si="24"/>
        <v>0</v>
      </c>
    </row>
    <row r="130" spans="1:7" ht="15">
      <c r="A130" s="75">
        <f t="shared" si="25"/>
        <v>25</v>
      </c>
      <c r="B130" s="61" t="str">
        <f t="shared" si="25"/>
        <v>d rider 25</v>
      </c>
      <c r="C130" s="227"/>
      <c r="D130" s="152"/>
      <c r="E130" s="152"/>
      <c r="F130" s="235"/>
      <c r="G130" s="285">
        <f t="shared" si="24"/>
        <v>0</v>
      </c>
    </row>
    <row r="131" spans="1:7" ht="15">
      <c r="A131" s="75">
        <f t="shared" si="25"/>
        <v>26</v>
      </c>
      <c r="B131" s="61" t="str">
        <f t="shared" si="25"/>
        <v>d rider 26</v>
      </c>
      <c r="C131" s="227"/>
      <c r="D131" s="152"/>
      <c r="E131" s="152"/>
      <c r="F131" s="235"/>
      <c r="G131" s="285">
        <f t="shared" si="24"/>
        <v>0</v>
      </c>
    </row>
    <row r="132" spans="1:7" ht="15">
      <c r="A132" s="75">
        <f t="shared" si="25"/>
        <v>27</v>
      </c>
      <c r="B132" s="61" t="str">
        <f t="shared" si="25"/>
        <v>d rider 27</v>
      </c>
      <c r="C132" s="227"/>
      <c r="D132" s="152"/>
      <c r="E132" s="152"/>
      <c r="F132" s="235"/>
      <c r="G132" s="285">
        <f t="shared" si="24"/>
        <v>0</v>
      </c>
    </row>
    <row r="133" spans="1:7" ht="15">
      <c r="A133" s="75">
        <f t="shared" si="25"/>
        <v>28</v>
      </c>
      <c r="B133" s="61" t="str">
        <f t="shared" si="25"/>
        <v>d rider 28</v>
      </c>
      <c r="C133" s="227"/>
      <c r="D133" s="152"/>
      <c r="E133" s="152"/>
      <c r="F133" s="235"/>
      <c r="G133" s="285">
        <f t="shared" si="24"/>
        <v>0</v>
      </c>
    </row>
    <row r="134" spans="1:7" ht="15">
      <c r="A134" s="75">
        <f t="shared" si="25"/>
        <v>29</v>
      </c>
      <c r="B134" s="61" t="str">
        <f t="shared" si="25"/>
        <v>d rider 29</v>
      </c>
      <c r="C134" s="227"/>
      <c r="D134" s="152"/>
      <c r="E134" s="152"/>
      <c r="F134" s="235"/>
      <c r="G134" s="285">
        <f t="shared" si="24"/>
        <v>0</v>
      </c>
    </row>
    <row r="135" spans="1:7" ht="15.75" thickBot="1">
      <c r="A135" s="76">
        <f t="shared" si="25"/>
        <v>30</v>
      </c>
      <c r="B135" s="77" t="str">
        <f t="shared" si="25"/>
        <v>d rider 30</v>
      </c>
      <c r="C135" s="228"/>
      <c r="D135" s="154"/>
      <c r="E135" s="154"/>
      <c r="F135" s="236"/>
      <c r="G135" s="286">
        <f t="shared" si="24"/>
        <v>0</v>
      </c>
    </row>
  </sheetData>
  <sheetProtection/>
  <mergeCells count="4">
    <mergeCell ref="D2:G2"/>
    <mergeCell ref="H2:K2"/>
    <mergeCell ref="L2:O2"/>
    <mergeCell ref="P2:S2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4"/>
  <sheetViews>
    <sheetView zoomScalePageLayoutView="0" workbookViewId="0" topLeftCell="A1">
      <selection activeCell="C105" sqref="C105"/>
    </sheetView>
  </sheetViews>
  <sheetFormatPr defaultColWidth="9.140625" defaultRowHeight="12.75"/>
  <cols>
    <col min="1" max="1" width="11.57421875" style="0" bestFit="1" customWidth="1"/>
    <col min="3" max="3" width="15.421875" style="0" bestFit="1" customWidth="1"/>
    <col min="4" max="4" width="11.421875" style="0" bestFit="1" customWidth="1"/>
    <col min="6" max="6" width="13.7109375" style="0" bestFit="1" customWidth="1"/>
    <col min="7" max="7" width="14.8515625" style="0" customWidth="1"/>
    <col min="8" max="8" width="3.28125" style="0" customWidth="1"/>
    <col min="9" max="9" width="6.140625" style="0" bestFit="1" customWidth="1"/>
    <col min="12" max="13" width="18.8515625" style="0" customWidth="1"/>
  </cols>
  <sheetData>
    <row r="1" ht="13.5" thickBot="1"/>
    <row r="2" spans="1:6" ht="13.5" thickBot="1">
      <c r="A2" s="42" t="s">
        <v>105</v>
      </c>
      <c r="B2" s="166">
        <v>8.7</v>
      </c>
      <c r="C2" s="31" t="s">
        <v>106</v>
      </c>
      <c r="D2" s="162" t="s">
        <v>178</v>
      </c>
      <c r="F2" s="118" t="s">
        <v>179</v>
      </c>
    </row>
    <row r="3" ht="12.75">
      <c r="J3" s="9" t="s">
        <v>177</v>
      </c>
    </row>
    <row r="4" spans="1:14" s="9" customFormat="1" ht="13.5" thickBot="1">
      <c r="A4" s="9" t="s">
        <v>60</v>
      </c>
      <c r="B4" s="9" t="s">
        <v>5</v>
      </c>
      <c r="C4" s="9" t="s">
        <v>0</v>
      </c>
      <c r="D4" s="9" t="s">
        <v>176</v>
      </c>
      <c r="E4" s="9" t="s">
        <v>61</v>
      </c>
      <c r="F4" s="9" t="s">
        <v>95</v>
      </c>
      <c r="G4" s="9" t="s">
        <v>96</v>
      </c>
      <c r="I4" s="9" t="s">
        <v>75</v>
      </c>
      <c r="J4" s="9" t="s">
        <v>173</v>
      </c>
      <c r="K4" s="9" t="s">
        <v>174</v>
      </c>
      <c r="L4" s="9" t="s">
        <v>175</v>
      </c>
      <c r="M4" s="9" t="s">
        <v>180</v>
      </c>
      <c r="N4" s="9" t="s">
        <v>108</v>
      </c>
    </row>
    <row r="5" spans="1:14" ht="12.75">
      <c r="A5" s="100">
        <v>0</v>
      </c>
      <c r="B5" s="101">
        <v>120</v>
      </c>
      <c r="C5" s="121" t="str">
        <f>'D - raw data'!B$33</f>
        <v>d rider 30</v>
      </c>
      <c r="D5" s="121" t="str">
        <f>'D - raw data'!$C$33</f>
        <v>Club</v>
      </c>
      <c r="E5" s="62" t="s">
        <v>2</v>
      </c>
      <c r="F5" s="167"/>
      <c r="G5" s="108">
        <f>F5</f>
        <v>0</v>
      </c>
      <c r="I5" s="134">
        <v>1</v>
      </c>
      <c r="J5" s="132" t="str">
        <f>$C$5</f>
        <v>d rider 30</v>
      </c>
      <c r="K5" s="109">
        <f>$G$5</f>
        <v>0</v>
      </c>
      <c r="L5" s="110" t="s">
        <v>181</v>
      </c>
      <c r="M5" s="110" t="s">
        <v>185</v>
      </c>
      <c r="N5" s="111" t="e">
        <f>$B$2/(K5*24)</f>
        <v>#DIV/0!</v>
      </c>
    </row>
    <row r="6" spans="1:14" ht="12.75">
      <c r="A6" s="102">
        <v>0.00034722222222222224</v>
      </c>
      <c r="B6" s="99">
        <v>119</v>
      </c>
      <c r="C6" s="122" t="str">
        <f>'D - raw data'!B$32</f>
        <v>d rider 29</v>
      </c>
      <c r="D6" s="122" t="str">
        <f>'D - raw data'!C32</f>
        <v>Club</v>
      </c>
      <c r="E6" s="21" t="s">
        <v>2</v>
      </c>
      <c r="F6" s="168"/>
      <c r="G6" s="125">
        <f>F6-A6</f>
        <v>-0.00034722222222222224</v>
      </c>
      <c r="I6" s="135">
        <v>2</v>
      </c>
      <c r="J6" s="119" t="str">
        <f>$C$6</f>
        <v>d rider 29</v>
      </c>
      <c r="K6" s="112">
        <f>$G$6</f>
        <v>-0.00034722222222222224</v>
      </c>
      <c r="L6" s="113">
        <f>K6-$K$5</f>
        <v>-0.00034722222222222224</v>
      </c>
      <c r="M6" s="113">
        <f>K6-$K$5</f>
        <v>-0.00034722222222222224</v>
      </c>
      <c r="N6" s="114">
        <f aca="true" t="shared" si="0" ref="N6:N34">$B$2/(K6*24)</f>
        <v>-1044</v>
      </c>
    </row>
    <row r="7" spans="1:14" ht="12.75">
      <c r="A7" s="102">
        <v>0.0006944444444444445</v>
      </c>
      <c r="B7" s="99">
        <v>118</v>
      </c>
      <c r="C7" s="122" t="str">
        <f>'D - raw data'!B$31</f>
        <v>d rider 28</v>
      </c>
      <c r="D7" s="122" t="str">
        <f>'D - raw data'!C31</f>
        <v>Club</v>
      </c>
      <c r="E7" s="21" t="s">
        <v>2</v>
      </c>
      <c r="F7" s="168"/>
      <c r="G7" s="125">
        <f aca="true" t="shared" si="1" ref="G7:G70">F7-A7</f>
        <v>-0.0006944444444444445</v>
      </c>
      <c r="I7" s="135">
        <v>3</v>
      </c>
      <c r="J7" s="119" t="str">
        <f>$C$7</f>
        <v>d rider 28</v>
      </c>
      <c r="K7" s="112">
        <f>$G$7</f>
        <v>-0.0006944444444444445</v>
      </c>
      <c r="L7" s="113">
        <f aca="true" t="shared" si="2" ref="L7:L34">K7-$K$5</f>
        <v>-0.0006944444444444445</v>
      </c>
      <c r="M7" s="113">
        <f aca="true" t="shared" si="3" ref="M7:M70">K7-$K$5</f>
        <v>-0.0006944444444444445</v>
      </c>
      <c r="N7" s="114">
        <f t="shared" si="0"/>
        <v>-522</v>
      </c>
    </row>
    <row r="8" spans="1:14" ht="12.75">
      <c r="A8" s="102">
        <v>0.00104166666666667</v>
      </c>
      <c r="B8" s="99">
        <v>117</v>
      </c>
      <c r="C8" s="122" t="str">
        <f>'D - raw data'!B$30</f>
        <v>d rider 27</v>
      </c>
      <c r="D8" s="122" t="str">
        <f>'D - raw data'!C30</f>
        <v>Club</v>
      </c>
      <c r="E8" s="21" t="s">
        <v>2</v>
      </c>
      <c r="F8" s="168"/>
      <c r="G8" s="125">
        <f t="shared" si="1"/>
        <v>-0.00104166666666667</v>
      </c>
      <c r="I8" s="135">
        <v>4</v>
      </c>
      <c r="J8" s="119" t="str">
        <f>$C$8</f>
        <v>d rider 27</v>
      </c>
      <c r="K8" s="112">
        <f>$G$8</f>
        <v>-0.00104166666666667</v>
      </c>
      <c r="L8" s="113">
        <f t="shared" si="2"/>
        <v>-0.00104166666666667</v>
      </c>
      <c r="M8" s="113">
        <f t="shared" si="3"/>
        <v>-0.00104166666666667</v>
      </c>
      <c r="N8" s="114">
        <f t="shared" si="0"/>
        <v>-347.99999999999886</v>
      </c>
    </row>
    <row r="9" spans="1:14" ht="12.75">
      <c r="A9" s="102">
        <v>0.00138888888888889</v>
      </c>
      <c r="B9" s="99">
        <v>116</v>
      </c>
      <c r="C9" s="122" t="str">
        <f>'D - raw data'!B$29</f>
        <v>d rider 26</v>
      </c>
      <c r="D9" s="122" t="str">
        <f>'D - raw data'!C29</f>
        <v>Club</v>
      </c>
      <c r="E9" s="21" t="s">
        <v>2</v>
      </c>
      <c r="F9" s="168"/>
      <c r="G9" s="125">
        <f t="shared" si="1"/>
        <v>-0.00138888888888889</v>
      </c>
      <c r="I9" s="135">
        <v>5</v>
      </c>
      <c r="J9" s="119" t="str">
        <f>$C$9</f>
        <v>d rider 26</v>
      </c>
      <c r="K9" s="112">
        <f>$G$9</f>
        <v>-0.00138888888888889</v>
      </c>
      <c r="L9" s="113">
        <f t="shared" si="2"/>
        <v>-0.00138888888888889</v>
      </c>
      <c r="M9" s="113">
        <f t="shared" si="3"/>
        <v>-0.00138888888888889</v>
      </c>
      <c r="N9" s="114">
        <f t="shared" si="0"/>
        <v>-260.9999999999998</v>
      </c>
    </row>
    <row r="10" spans="1:14" ht="12.75">
      <c r="A10" s="102">
        <v>0.00173611111111111</v>
      </c>
      <c r="B10" s="99">
        <v>115</v>
      </c>
      <c r="C10" s="122" t="str">
        <f>'D - raw data'!B$28</f>
        <v>d rider 25</v>
      </c>
      <c r="D10" s="122" t="str">
        <f>'D - raw data'!C28</f>
        <v>Club</v>
      </c>
      <c r="E10" s="21" t="s">
        <v>2</v>
      </c>
      <c r="F10" s="168"/>
      <c r="G10" s="125">
        <f t="shared" si="1"/>
        <v>-0.00173611111111111</v>
      </c>
      <c r="I10" s="135">
        <v>6</v>
      </c>
      <c r="J10" s="119" t="str">
        <f>$C$10</f>
        <v>d rider 25</v>
      </c>
      <c r="K10" s="112">
        <f>$G$10</f>
        <v>-0.00173611111111111</v>
      </c>
      <c r="L10" s="113">
        <f t="shared" si="2"/>
        <v>-0.00173611111111111</v>
      </c>
      <c r="M10" s="113">
        <f t="shared" si="3"/>
        <v>-0.00173611111111111</v>
      </c>
      <c r="N10" s="114">
        <f t="shared" si="0"/>
        <v>-208.80000000000013</v>
      </c>
    </row>
    <row r="11" spans="1:14" ht="12.75">
      <c r="A11" s="102">
        <v>0.00208333333333333</v>
      </c>
      <c r="B11" s="99">
        <v>114</v>
      </c>
      <c r="C11" s="122" t="str">
        <f>'D - raw data'!B$27</f>
        <v>d rider 24</v>
      </c>
      <c r="D11" s="122" t="str">
        <f>'D - raw data'!C27</f>
        <v>Club</v>
      </c>
      <c r="E11" s="21" t="s">
        <v>2</v>
      </c>
      <c r="F11" s="168"/>
      <c r="G11" s="125">
        <f t="shared" si="1"/>
        <v>-0.00208333333333333</v>
      </c>
      <c r="I11" s="135">
        <v>7</v>
      </c>
      <c r="J11" s="119" t="str">
        <f>$C$11</f>
        <v>d rider 24</v>
      </c>
      <c r="K11" s="112">
        <f>$G$11</f>
        <v>-0.00208333333333333</v>
      </c>
      <c r="L11" s="113">
        <f t="shared" si="2"/>
        <v>-0.00208333333333333</v>
      </c>
      <c r="M11" s="113">
        <f t="shared" si="3"/>
        <v>-0.00208333333333333</v>
      </c>
      <c r="N11" s="114">
        <f t="shared" si="0"/>
        <v>-174.00000000000026</v>
      </c>
    </row>
    <row r="12" spans="1:14" ht="12.75">
      <c r="A12" s="102">
        <v>0.00243055555555555</v>
      </c>
      <c r="B12" s="99">
        <v>113</v>
      </c>
      <c r="C12" s="122" t="str">
        <f>'D - raw data'!B$26</f>
        <v>d rider 23</v>
      </c>
      <c r="D12" s="122" t="str">
        <f>'D - raw data'!C26</f>
        <v>Club</v>
      </c>
      <c r="E12" s="21" t="s">
        <v>2</v>
      </c>
      <c r="F12" s="168"/>
      <c r="G12" s="125">
        <f t="shared" si="1"/>
        <v>-0.00243055555555555</v>
      </c>
      <c r="I12" s="135">
        <v>8</v>
      </c>
      <c r="J12" s="119" t="str">
        <f>$C$12</f>
        <v>d rider 23</v>
      </c>
      <c r="K12" s="112">
        <f>$G$12</f>
        <v>-0.00243055555555555</v>
      </c>
      <c r="L12" s="113">
        <f t="shared" si="2"/>
        <v>-0.00243055555555555</v>
      </c>
      <c r="M12" s="113">
        <f t="shared" si="3"/>
        <v>-0.00243055555555555</v>
      </c>
      <c r="N12" s="114">
        <f t="shared" si="0"/>
        <v>-149.14285714285748</v>
      </c>
    </row>
    <row r="13" spans="1:14" ht="12.75">
      <c r="A13" s="102">
        <v>0.00277777777777778</v>
      </c>
      <c r="B13" s="99">
        <v>112</v>
      </c>
      <c r="C13" s="122" t="str">
        <f>'D - raw data'!B$25</f>
        <v>d rider 22</v>
      </c>
      <c r="D13" s="122" t="str">
        <f>'D - raw data'!C25</f>
        <v>Club</v>
      </c>
      <c r="E13" s="21" t="s">
        <v>2</v>
      </c>
      <c r="F13" s="168"/>
      <c r="G13" s="125">
        <f t="shared" si="1"/>
        <v>-0.00277777777777778</v>
      </c>
      <c r="I13" s="135">
        <v>9</v>
      </c>
      <c r="J13" s="119" t="str">
        <f>$C$13</f>
        <v>d rider 22</v>
      </c>
      <c r="K13" s="112">
        <f>$G$13</f>
        <v>-0.00277777777777778</v>
      </c>
      <c r="L13" s="113">
        <f t="shared" si="2"/>
        <v>-0.00277777777777778</v>
      </c>
      <c r="M13" s="113">
        <f t="shared" si="3"/>
        <v>-0.00277777777777778</v>
      </c>
      <c r="N13" s="114">
        <f t="shared" si="0"/>
        <v>-130.4999999999999</v>
      </c>
    </row>
    <row r="14" spans="1:14" ht="12.75">
      <c r="A14" s="102">
        <v>0.003125</v>
      </c>
      <c r="B14" s="99">
        <v>111</v>
      </c>
      <c r="C14" s="122" t="str">
        <f>'D - raw data'!B$24</f>
        <v>d rider 21</v>
      </c>
      <c r="D14" s="122" t="str">
        <f>'D - raw data'!C24</f>
        <v>Club</v>
      </c>
      <c r="E14" s="21" t="s">
        <v>2</v>
      </c>
      <c r="F14" s="168"/>
      <c r="G14" s="125">
        <f t="shared" si="1"/>
        <v>-0.003125</v>
      </c>
      <c r="I14" s="135">
        <v>10</v>
      </c>
      <c r="J14" s="119" t="str">
        <f>$C$14</f>
        <v>d rider 21</v>
      </c>
      <c r="K14" s="112">
        <f>$G$14</f>
        <v>-0.003125</v>
      </c>
      <c r="L14" s="113">
        <f t="shared" si="2"/>
        <v>-0.003125</v>
      </c>
      <c r="M14" s="113">
        <f t="shared" si="3"/>
        <v>-0.003125</v>
      </c>
      <c r="N14" s="114">
        <f t="shared" si="0"/>
        <v>-115.99999999999997</v>
      </c>
    </row>
    <row r="15" spans="1:14" ht="12.75">
      <c r="A15" s="102">
        <v>0.00347222222222222</v>
      </c>
      <c r="B15" s="99">
        <v>110</v>
      </c>
      <c r="C15" s="122" t="str">
        <f>'D - raw data'!B$23</f>
        <v>Alec mates</v>
      </c>
      <c r="D15" s="122" t="str">
        <f>'D - raw data'!C23</f>
        <v>Wellington</v>
      </c>
      <c r="E15" s="21" t="s">
        <v>2</v>
      </c>
      <c r="F15" s="168"/>
      <c r="G15" s="125">
        <f t="shared" si="1"/>
        <v>-0.00347222222222222</v>
      </c>
      <c r="I15" s="135">
        <v>11</v>
      </c>
      <c r="J15" s="119" t="str">
        <f>$C$15</f>
        <v>Alec mates</v>
      </c>
      <c r="K15" s="112">
        <f>$G$15</f>
        <v>-0.00347222222222222</v>
      </c>
      <c r="L15" s="113">
        <f t="shared" si="2"/>
        <v>-0.00347222222222222</v>
      </c>
      <c r="M15" s="113">
        <f t="shared" si="3"/>
        <v>-0.00347222222222222</v>
      </c>
      <c r="N15" s="114">
        <f t="shared" si="0"/>
        <v>-104.40000000000006</v>
      </c>
    </row>
    <row r="16" spans="1:14" ht="12.75">
      <c r="A16" s="102">
        <v>0.00381944444444444</v>
      </c>
      <c r="B16" s="99">
        <v>109</v>
      </c>
      <c r="C16" s="122" t="str">
        <f>'D - raw data'!B$22</f>
        <v>d rider 19</v>
      </c>
      <c r="D16" s="122" t="str">
        <f>'D - raw data'!C22</f>
        <v>Club</v>
      </c>
      <c r="E16" s="21" t="s">
        <v>2</v>
      </c>
      <c r="F16" s="168"/>
      <c r="G16" s="125">
        <f t="shared" si="1"/>
        <v>-0.00381944444444444</v>
      </c>
      <c r="I16" s="135">
        <v>12</v>
      </c>
      <c r="J16" s="119" t="str">
        <f>$C$16</f>
        <v>d rider 19</v>
      </c>
      <c r="K16" s="112">
        <f>$G$16</f>
        <v>-0.00381944444444444</v>
      </c>
      <c r="L16" s="113">
        <f t="shared" si="2"/>
        <v>-0.00381944444444444</v>
      </c>
      <c r="M16" s="113">
        <f t="shared" si="3"/>
        <v>-0.00381944444444444</v>
      </c>
      <c r="N16" s="114">
        <f t="shared" si="0"/>
        <v>-94.909090909091</v>
      </c>
    </row>
    <row r="17" spans="1:14" ht="12.75">
      <c r="A17" s="102">
        <v>0.00416666666666666</v>
      </c>
      <c r="B17" s="99">
        <v>108</v>
      </c>
      <c r="C17" s="122" t="str">
        <f>'D - raw data'!B$21</f>
        <v>d rider 18</v>
      </c>
      <c r="D17" s="122" t="str">
        <f>'D - raw data'!C21</f>
        <v>Club</v>
      </c>
      <c r="E17" s="21" t="s">
        <v>2</v>
      </c>
      <c r="F17" s="168"/>
      <c r="G17" s="125">
        <f t="shared" si="1"/>
        <v>-0.00416666666666666</v>
      </c>
      <c r="I17" s="135">
        <v>13</v>
      </c>
      <c r="J17" s="119" t="str">
        <f>$C$17</f>
        <v>d rider 18</v>
      </c>
      <c r="K17" s="112">
        <f>$G$17</f>
        <v>-0.00416666666666666</v>
      </c>
      <c r="L17" s="113">
        <f t="shared" si="2"/>
        <v>-0.00416666666666666</v>
      </c>
      <c r="M17" s="113">
        <f t="shared" si="3"/>
        <v>-0.00416666666666666</v>
      </c>
      <c r="N17" s="114">
        <f t="shared" si="0"/>
        <v>-87.00000000000013</v>
      </c>
    </row>
    <row r="18" spans="1:14" ht="12.75">
      <c r="A18" s="102">
        <v>0.00451388888888889</v>
      </c>
      <c r="B18" s="99">
        <v>107</v>
      </c>
      <c r="C18" s="122" t="str">
        <f>'D - raw data'!B$20</f>
        <v>d rider 17</v>
      </c>
      <c r="D18" s="122" t="str">
        <f>'D - raw data'!C20</f>
        <v>Club</v>
      </c>
      <c r="E18" s="21" t="s">
        <v>2</v>
      </c>
      <c r="F18" s="168"/>
      <c r="G18" s="125">
        <f t="shared" si="1"/>
        <v>-0.00451388888888889</v>
      </c>
      <c r="I18" s="135">
        <v>14</v>
      </c>
      <c r="J18" s="119" t="str">
        <f>$C$18</f>
        <v>d rider 17</v>
      </c>
      <c r="K18" s="112">
        <f>$G$18</f>
        <v>-0.00451388888888889</v>
      </c>
      <c r="L18" s="113">
        <f t="shared" si="2"/>
        <v>-0.00451388888888889</v>
      </c>
      <c r="M18" s="113">
        <f t="shared" si="3"/>
        <v>-0.00451388888888889</v>
      </c>
      <c r="N18" s="114">
        <f t="shared" si="0"/>
        <v>-80.30769230769228</v>
      </c>
    </row>
    <row r="19" spans="1:14" ht="12.75">
      <c r="A19" s="102">
        <v>0.00486111111111111</v>
      </c>
      <c r="B19" s="99">
        <v>106</v>
      </c>
      <c r="C19" s="122" t="str">
        <f>'D - raw data'!B$19</f>
        <v>d rider 16</v>
      </c>
      <c r="D19" s="122" t="str">
        <f>'D - raw data'!C19</f>
        <v>Club</v>
      </c>
      <c r="E19" s="21" t="s">
        <v>2</v>
      </c>
      <c r="F19" s="168"/>
      <c r="G19" s="125">
        <f t="shared" si="1"/>
        <v>-0.00486111111111111</v>
      </c>
      <c r="I19" s="135">
        <v>15</v>
      </c>
      <c r="J19" s="119" t="str">
        <f>$C$19</f>
        <v>d rider 16</v>
      </c>
      <c r="K19" s="112">
        <f>$G$19</f>
        <v>-0.00486111111111111</v>
      </c>
      <c r="L19" s="113">
        <f t="shared" si="2"/>
        <v>-0.00486111111111111</v>
      </c>
      <c r="M19" s="113">
        <f t="shared" si="3"/>
        <v>-0.00486111111111111</v>
      </c>
      <c r="N19" s="114">
        <f t="shared" si="0"/>
        <v>-74.57142857142858</v>
      </c>
    </row>
    <row r="20" spans="1:14" ht="12.75">
      <c r="A20" s="102">
        <v>0.00520833333333333</v>
      </c>
      <c r="B20" s="99">
        <v>105</v>
      </c>
      <c r="C20" s="122" t="str">
        <f>'D - raw data'!B$18</f>
        <v>d rider 15</v>
      </c>
      <c r="D20" s="122" t="str">
        <f>'D - raw data'!C18</f>
        <v>Club</v>
      </c>
      <c r="E20" s="21" t="s">
        <v>2</v>
      </c>
      <c r="F20" s="168"/>
      <c r="G20" s="125">
        <f t="shared" si="1"/>
        <v>-0.00520833333333333</v>
      </c>
      <c r="I20" s="135">
        <v>16</v>
      </c>
      <c r="J20" s="119" t="str">
        <f>$C$20</f>
        <v>d rider 15</v>
      </c>
      <c r="K20" s="112">
        <f>$G$20</f>
        <v>-0.00520833333333333</v>
      </c>
      <c r="L20" s="113">
        <f t="shared" si="2"/>
        <v>-0.00520833333333333</v>
      </c>
      <c r="M20" s="113">
        <f t="shared" si="3"/>
        <v>-0.00520833333333333</v>
      </c>
      <c r="N20" s="114">
        <f t="shared" si="0"/>
        <v>-69.60000000000004</v>
      </c>
    </row>
    <row r="21" spans="1:14" ht="12.75">
      <c r="A21" s="102">
        <v>0.00555555555555555</v>
      </c>
      <c r="B21" s="99">
        <v>104</v>
      </c>
      <c r="C21" s="122" t="str">
        <f>'D - raw data'!B$17</f>
        <v>d rider 14</v>
      </c>
      <c r="D21" s="122" t="str">
        <f>'D - raw data'!C17</f>
        <v>Club</v>
      </c>
      <c r="E21" s="21" t="s">
        <v>2</v>
      </c>
      <c r="F21" s="168"/>
      <c r="G21" s="125">
        <f t="shared" si="1"/>
        <v>-0.00555555555555555</v>
      </c>
      <c r="I21" s="135">
        <v>17</v>
      </c>
      <c r="J21" s="119" t="str">
        <f>$C$21</f>
        <v>d rider 14</v>
      </c>
      <c r="K21" s="112">
        <f>$G$21</f>
        <v>-0.00555555555555555</v>
      </c>
      <c r="L21" s="113">
        <f t="shared" si="2"/>
        <v>-0.00555555555555555</v>
      </c>
      <c r="M21" s="113">
        <f t="shared" si="3"/>
        <v>-0.00555555555555555</v>
      </c>
      <c r="N21" s="114">
        <f t="shared" si="0"/>
        <v>-65.25000000000006</v>
      </c>
    </row>
    <row r="22" spans="1:14" ht="12.75">
      <c r="A22" s="102">
        <v>0.00590277777777778</v>
      </c>
      <c r="B22" s="99">
        <v>103</v>
      </c>
      <c r="C22" s="122" t="str">
        <f>'D - raw data'!B$16</f>
        <v>d rider 13</v>
      </c>
      <c r="D22" s="122" t="str">
        <f>'D - raw data'!C16</f>
        <v>Club</v>
      </c>
      <c r="E22" s="21" t="s">
        <v>2</v>
      </c>
      <c r="F22" s="168"/>
      <c r="G22" s="125">
        <f t="shared" si="1"/>
        <v>-0.00590277777777778</v>
      </c>
      <c r="I22" s="135">
        <v>18</v>
      </c>
      <c r="J22" s="119" t="str">
        <f>$C$22</f>
        <v>d rider 13</v>
      </c>
      <c r="K22" s="112">
        <f>$G$22</f>
        <v>-0.00590277777777778</v>
      </c>
      <c r="L22" s="113">
        <f t="shared" si="2"/>
        <v>-0.00590277777777778</v>
      </c>
      <c r="M22" s="113">
        <f t="shared" si="3"/>
        <v>-0.00590277777777778</v>
      </c>
      <c r="N22" s="114">
        <f t="shared" si="0"/>
        <v>-61.41176470588233</v>
      </c>
    </row>
    <row r="23" spans="1:14" ht="12.75">
      <c r="A23" s="102">
        <v>0.00625</v>
      </c>
      <c r="B23" s="99">
        <v>102</v>
      </c>
      <c r="C23" s="122" t="str">
        <f>'D - raw data'!B$15</f>
        <v>d rider 12</v>
      </c>
      <c r="D23" s="122" t="str">
        <f>'D - raw data'!C15</f>
        <v>Club</v>
      </c>
      <c r="E23" s="21" t="s">
        <v>2</v>
      </c>
      <c r="F23" s="168"/>
      <c r="G23" s="125">
        <f t="shared" si="1"/>
        <v>-0.00625</v>
      </c>
      <c r="I23" s="135">
        <v>19</v>
      </c>
      <c r="J23" s="119" t="str">
        <f>$C$23</f>
        <v>d rider 12</v>
      </c>
      <c r="K23" s="112">
        <f>$G$23</f>
        <v>-0.00625</v>
      </c>
      <c r="L23" s="113">
        <f t="shared" si="2"/>
        <v>-0.00625</v>
      </c>
      <c r="M23" s="113">
        <f t="shared" si="3"/>
        <v>-0.00625</v>
      </c>
      <c r="N23" s="114">
        <f t="shared" si="0"/>
        <v>-57.999999999999986</v>
      </c>
    </row>
    <row r="24" spans="1:14" ht="12.75">
      <c r="A24" s="102">
        <v>0.00659722222222222</v>
      </c>
      <c r="B24" s="99">
        <v>101</v>
      </c>
      <c r="C24" s="122" t="str">
        <f>'D - raw data'!B$14</f>
        <v>d rider 11</v>
      </c>
      <c r="D24" s="122" t="str">
        <f>'D - raw data'!C14</f>
        <v>club</v>
      </c>
      <c r="E24" s="21" t="s">
        <v>2</v>
      </c>
      <c r="F24" s="168"/>
      <c r="G24" s="125">
        <f t="shared" si="1"/>
        <v>-0.00659722222222222</v>
      </c>
      <c r="I24" s="135">
        <v>20</v>
      </c>
      <c r="J24" s="119" t="str">
        <f>$C$24</f>
        <v>d rider 11</v>
      </c>
      <c r="K24" s="112">
        <f>$G$24</f>
        <v>-0.00659722222222222</v>
      </c>
      <c r="L24" s="113">
        <f t="shared" si="2"/>
        <v>-0.00659722222222222</v>
      </c>
      <c r="M24" s="113">
        <f t="shared" si="3"/>
        <v>-0.00659722222222222</v>
      </c>
      <c r="N24" s="114">
        <f t="shared" si="0"/>
        <v>-54.94736842105265</v>
      </c>
    </row>
    <row r="25" spans="1:14" ht="12.75">
      <c r="A25" s="102">
        <v>0.00694444444444444</v>
      </c>
      <c r="B25" s="99">
        <v>100</v>
      </c>
      <c r="C25" s="122" t="str">
        <f>'D - raw data'!B$13</f>
        <v>Norm Gray</v>
      </c>
      <c r="D25" s="122" t="str">
        <f>'D - raw data'!C13</f>
        <v>Wellington</v>
      </c>
      <c r="E25" s="21" t="s">
        <v>2</v>
      </c>
      <c r="F25" s="168"/>
      <c r="G25" s="125">
        <f t="shared" si="1"/>
        <v>-0.00694444444444444</v>
      </c>
      <c r="I25" s="135">
        <v>21</v>
      </c>
      <c r="J25" s="119" t="str">
        <f>$C$25</f>
        <v>Norm Gray</v>
      </c>
      <c r="K25" s="112">
        <f>$G$25</f>
        <v>-0.00694444444444444</v>
      </c>
      <c r="L25" s="113">
        <f t="shared" si="2"/>
        <v>-0.00694444444444444</v>
      </c>
      <c r="M25" s="113">
        <f t="shared" si="3"/>
        <v>-0.00694444444444444</v>
      </c>
      <c r="N25" s="114">
        <f t="shared" si="0"/>
        <v>-52.20000000000003</v>
      </c>
    </row>
    <row r="26" spans="1:14" ht="12.75">
      <c r="A26" s="102">
        <v>0.00729166666666666</v>
      </c>
      <c r="B26" s="99">
        <v>99</v>
      </c>
      <c r="C26" s="122" t="str">
        <f>'D - raw data'!B$12</f>
        <v>Clint Wilson</v>
      </c>
      <c r="D26" s="122" t="str">
        <f>'D - raw data'!C12</f>
        <v>Warragul</v>
      </c>
      <c r="E26" s="21" t="s">
        <v>2</v>
      </c>
      <c r="F26" s="168"/>
      <c r="G26" s="125">
        <f t="shared" si="1"/>
        <v>-0.00729166666666666</v>
      </c>
      <c r="I26" s="135">
        <v>22</v>
      </c>
      <c r="J26" s="119" t="str">
        <f>$C$26</f>
        <v>Clint Wilson</v>
      </c>
      <c r="K26" s="112">
        <f>$G$26</f>
        <v>-0.00729166666666666</v>
      </c>
      <c r="L26" s="113">
        <f t="shared" si="2"/>
        <v>-0.00729166666666666</v>
      </c>
      <c r="M26" s="113">
        <f t="shared" si="3"/>
        <v>-0.00729166666666666</v>
      </c>
      <c r="N26" s="114">
        <f t="shared" si="0"/>
        <v>-49.71428571428576</v>
      </c>
    </row>
    <row r="27" spans="1:14" ht="12.75">
      <c r="A27" s="102">
        <v>0.00763888888888889</v>
      </c>
      <c r="B27" s="99">
        <v>98</v>
      </c>
      <c r="C27" s="122" t="str">
        <f>'D - raw data'!B$11</f>
        <v>Colin Manintveld</v>
      </c>
      <c r="D27" s="122" t="str">
        <f>'D - raw data'!C11</f>
        <v>Warragul</v>
      </c>
      <c r="E27" s="21" t="s">
        <v>2</v>
      </c>
      <c r="F27" s="168"/>
      <c r="G27" s="125">
        <f t="shared" si="1"/>
        <v>-0.00763888888888889</v>
      </c>
      <c r="I27" s="135">
        <v>23</v>
      </c>
      <c r="J27" s="119" t="str">
        <f>$C$27</f>
        <v>Colin Manintveld</v>
      </c>
      <c r="K27" s="112">
        <f>$G$27</f>
        <v>-0.00763888888888889</v>
      </c>
      <c r="L27" s="113">
        <f t="shared" si="2"/>
        <v>-0.00763888888888889</v>
      </c>
      <c r="M27" s="113">
        <f t="shared" si="3"/>
        <v>-0.00763888888888889</v>
      </c>
      <c r="N27" s="114">
        <f t="shared" si="0"/>
        <v>-47.45454545454544</v>
      </c>
    </row>
    <row r="28" spans="1:14" ht="12.75">
      <c r="A28" s="102">
        <v>0.00798611111111111</v>
      </c>
      <c r="B28" s="99">
        <v>97</v>
      </c>
      <c r="C28" s="122" t="str">
        <f>'D - raw data'!B$10</f>
        <v>Paul Kennedy</v>
      </c>
      <c r="D28" s="122" t="str">
        <f>'D - raw data'!C10</f>
        <v>Warragul</v>
      </c>
      <c r="E28" s="21" t="s">
        <v>2</v>
      </c>
      <c r="F28" s="168"/>
      <c r="G28" s="125">
        <f t="shared" si="1"/>
        <v>-0.00798611111111111</v>
      </c>
      <c r="I28" s="135">
        <v>24</v>
      </c>
      <c r="J28" s="119" t="str">
        <f>$C$28</f>
        <v>Paul Kennedy</v>
      </c>
      <c r="K28" s="112">
        <f>$G$28</f>
        <v>-0.00798611111111111</v>
      </c>
      <c r="L28" s="113">
        <f t="shared" si="2"/>
        <v>-0.00798611111111111</v>
      </c>
      <c r="M28" s="113">
        <f t="shared" si="3"/>
        <v>-0.00798611111111111</v>
      </c>
      <c r="N28" s="114">
        <f t="shared" si="0"/>
        <v>-45.391304347826086</v>
      </c>
    </row>
    <row r="29" spans="1:14" ht="12.75">
      <c r="A29" s="102">
        <v>0.00833333333333333</v>
      </c>
      <c r="B29" s="99">
        <v>96</v>
      </c>
      <c r="C29" s="122" t="str">
        <f>'D - raw data'!B$9</f>
        <v>Andrew Gordon</v>
      </c>
      <c r="D29" s="122" t="str">
        <f>'D - raw data'!C9</f>
        <v>Warragul</v>
      </c>
      <c r="E29" s="21" t="s">
        <v>2</v>
      </c>
      <c r="F29" s="168"/>
      <c r="G29" s="125">
        <f t="shared" si="1"/>
        <v>-0.00833333333333333</v>
      </c>
      <c r="I29" s="135">
        <v>25</v>
      </c>
      <c r="J29" s="119" t="str">
        <f>$C$29</f>
        <v>Andrew Gordon</v>
      </c>
      <c r="K29" s="112">
        <f>$G$29</f>
        <v>-0.00833333333333333</v>
      </c>
      <c r="L29" s="113">
        <f t="shared" si="2"/>
        <v>-0.00833333333333333</v>
      </c>
      <c r="M29" s="113">
        <f t="shared" si="3"/>
        <v>-0.00833333333333333</v>
      </c>
      <c r="N29" s="114">
        <f t="shared" si="0"/>
        <v>-43.50000000000002</v>
      </c>
    </row>
    <row r="30" spans="1:14" ht="12.75">
      <c r="A30" s="102">
        <v>0.00868055555555555</v>
      </c>
      <c r="B30" s="99">
        <v>95</v>
      </c>
      <c r="C30" s="122" t="str">
        <f>'D - raw data'!B$8</f>
        <v>John Davine</v>
      </c>
      <c r="D30" s="122" t="str">
        <f>'D - raw data'!C8</f>
        <v>Warragul</v>
      </c>
      <c r="E30" s="21" t="s">
        <v>2</v>
      </c>
      <c r="F30" s="168"/>
      <c r="G30" s="125">
        <f t="shared" si="1"/>
        <v>-0.00868055555555555</v>
      </c>
      <c r="I30" s="135">
        <v>26</v>
      </c>
      <c r="J30" s="119" t="str">
        <f>$C$30</f>
        <v>John Davine</v>
      </c>
      <c r="K30" s="112">
        <f>$G$30</f>
        <v>-0.00868055555555555</v>
      </c>
      <c r="L30" s="113">
        <f t="shared" si="2"/>
        <v>-0.00868055555555555</v>
      </c>
      <c r="M30" s="113">
        <f t="shared" si="3"/>
        <v>-0.00868055555555555</v>
      </c>
      <c r="N30" s="114">
        <f t="shared" si="0"/>
        <v>-41.76000000000002</v>
      </c>
    </row>
    <row r="31" spans="1:14" ht="12.75">
      <c r="A31" s="102">
        <v>0.00902777777777778</v>
      </c>
      <c r="B31" s="99">
        <v>94</v>
      </c>
      <c r="C31" s="122" t="str">
        <f>'D - raw data'!B$7</f>
        <v>Liam McCall</v>
      </c>
      <c r="D31" s="122" t="str">
        <f>'D - raw data'!C7</f>
        <v>Leongatha</v>
      </c>
      <c r="E31" s="21" t="s">
        <v>2</v>
      </c>
      <c r="F31" s="168"/>
      <c r="G31" s="125">
        <f t="shared" si="1"/>
        <v>-0.00902777777777778</v>
      </c>
      <c r="I31" s="135">
        <v>27</v>
      </c>
      <c r="J31" s="119" t="str">
        <f>$C$31</f>
        <v>Liam McCall</v>
      </c>
      <c r="K31" s="112">
        <f>$G$31</f>
        <v>-0.00902777777777778</v>
      </c>
      <c r="L31" s="113">
        <f t="shared" si="2"/>
        <v>-0.00902777777777778</v>
      </c>
      <c r="M31" s="113">
        <f t="shared" si="3"/>
        <v>-0.00902777777777778</v>
      </c>
      <c r="N31" s="114">
        <f t="shared" si="0"/>
        <v>-40.15384615384614</v>
      </c>
    </row>
    <row r="32" spans="1:14" ht="12.75">
      <c r="A32" s="102">
        <v>0.009375</v>
      </c>
      <c r="B32" s="99">
        <v>93</v>
      </c>
      <c r="C32" s="122" t="str">
        <f>'D - raw data'!B$6</f>
        <v>Gerry Entwisle</v>
      </c>
      <c r="D32" s="122" t="str">
        <f>'D - raw data'!C6</f>
        <v>Leongatha</v>
      </c>
      <c r="E32" s="21" t="s">
        <v>2</v>
      </c>
      <c r="F32" s="168"/>
      <c r="G32" s="125">
        <f t="shared" si="1"/>
        <v>-0.009375</v>
      </c>
      <c r="I32" s="135">
        <v>28</v>
      </c>
      <c r="J32" s="119" t="str">
        <f>$C$32</f>
        <v>Gerry Entwisle</v>
      </c>
      <c r="K32" s="112">
        <f>$G$32</f>
        <v>-0.009375</v>
      </c>
      <c r="L32" s="113">
        <f t="shared" si="2"/>
        <v>-0.009375</v>
      </c>
      <c r="M32" s="113">
        <f t="shared" si="3"/>
        <v>-0.009375</v>
      </c>
      <c r="N32" s="114">
        <f t="shared" si="0"/>
        <v>-38.666666666666664</v>
      </c>
    </row>
    <row r="33" spans="1:14" ht="12.75">
      <c r="A33" s="102">
        <v>0.00972222222222222</v>
      </c>
      <c r="B33" s="99">
        <v>92</v>
      </c>
      <c r="C33" s="122" t="str">
        <f>'D - raw data'!B$5</f>
        <v>Ross Wembridge</v>
      </c>
      <c r="D33" s="122" t="str">
        <f>'D - raw data'!C5</f>
        <v>Bairnsdale</v>
      </c>
      <c r="E33" s="21" t="s">
        <v>2</v>
      </c>
      <c r="F33" s="168"/>
      <c r="G33" s="125">
        <f t="shared" si="1"/>
        <v>-0.00972222222222222</v>
      </c>
      <c r="I33" s="135">
        <v>29</v>
      </c>
      <c r="J33" s="119" t="str">
        <f>$C$33</f>
        <v>Ross Wembridge</v>
      </c>
      <c r="K33" s="112">
        <f>$G$33</f>
        <v>-0.00972222222222222</v>
      </c>
      <c r="L33" s="113">
        <f t="shared" si="2"/>
        <v>-0.00972222222222222</v>
      </c>
      <c r="M33" s="113">
        <f t="shared" si="3"/>
        <v>-0.00972222222222222</v>
      </c>
      <c r="N33" s="114">
        <f t="shared" si="0"/>
        <v>-37.28571428571429</v>
      </c>
    </row>
    <row r="34" spans="1:14" ht="13.5" thickBot="1">
      <c r="A34" s="105">
        <v>0.0100694444444444</v>
      </c>
      <c r="B34" s="106">
        <v>91</v>
      </c>
      <c r="C34" s="123" t="str">
        <f>'D - raw data'!B$4</f>
        <v>James Brownlie</v>
      </c>
      <c r="D34" s="123" t="str">
        <f>'D - raw data'!C4</f>
        <v>Bairnsdale</v>
      </c>
      <c r="E34" s="107" t="s">
        <v>2</v>
      </c>
      <c r="F34" s="169"/>
      <c r="G34" s="126">
        <f t="shared" si="1"/>
        <v>-0.0100694444444444</v>
      </c>
      <c r="I34" s="135">
        <v>30</v>
      </c>
      <c r="J34" s="119" t="str">
        <f>$C$34</f>
        <v>James Brownlie</v>
      </c>
      <c r="K34" s="112">
        <f>$G$34</f>
        <v>-0.0100694444444444</v>
      </c>
      <c r="L34" s="113">
        <f t="shared" si="2"/>
        <v>-0.0100694444444444</v>
      </c>
      <c r="M34" s="113">
        <f t="shared" si="3"/>
        <v>-0.0100694444444444</v>
      </c>
      <c r="N34" s="114">
        <f t="shared" si="0"/>
        <v>-36.000000000000156</v>
      </c>
    </row>
    <row r="35" spans="1:14" ht="12.75">
      <c r="A35" s="100">
        <v>0.0104166666666667</v>
      </c>
      <c r="B35" s="101">
        <v>90</v>
      </c>
      <c r="C35" s="121" t="str">
        <f>'C - raw data'!B$33</f>
        <v>c rider 30</v>
      </c>
      <c r="D35" s="121" t="str">
        <f>'C - raw data'!C$33</f>
        <v>Club</v>
      </c>
      <c r="E35" s="64" t="s">
        <v>62</v>
      </c>
      <c r="F35" s="170"/>
      <c r="G35" s="127">
        <f t="shared" si="1"/>
        <v>-0.0104166666666667</v>
      </c>
      <c r="I35" s="135">
        <v>1</v>
      </c>
      <c r="J35" s="119" t="str">
        <f>$C$35</f>
        <v>c rider 30</v>
      </c>
      <c r="K35" s="112">
        <f>$G$35</f>
        <v>-0.0104166666666667</v>
      </c>
      <c r="L35" s="120" t="s">
        <v>182</v>
      </c>
      <c r="M35" s="113">
        <f t="shared" si="3"/>
        <v>-0.0104166666666667</v>
      </c>
      <c r="N35" s="114">
        <f aca="true" t="shared" si="4" ref="N35:N65">$B$2/(K35*24)</f>
        <v>-34.79999999999988</v>
      </c>
    </row>
    <row r="36" spans="1:14" ht="12.75">
      <c r="A36" s="102">
        <v>0.0107638888888889</v>
      </c>
      <c r="B36" s="99">
        <v>89</v>
      </c>
      <c r="C36" s="122" t="str">
        <f>'C - raw data'!B$32</f>
        <v>c rider 29</v>
      </c>
      <c r="D36" s="122" t="str">
        <f>'C - raw data'!C$32</f>
        <v>Club</v>
      </c>
      <c r="E36" s="63" t="s">
        <v>62</v>
      </c>
      <c r="F36" s="171"/>
      <c r="G36" s="128">
        <f t="shared" si="1"/>
        <v>-0.0107638888888889</v>
      </c>
      <c r="I36" s="135">
        <v>2</v>
      </c>
      <c r="J36" s="119" t="str">
        <f>$C$36</f>
        <v>c rider 29</v>
      </c>
      <c r="K36" s="112">
        <f>$G$36</f>
        <v>-0.0107638888888889</v>
      </c>
      <c r="L36" s="113">
        <f aca="true" t="shared" si="5" ref="L36:L64">K36-$K$5</f>
        <v>-0.0107638888888889</v>
      </c>
      <c r="M36" s="113">
        <f t="shared" si="3"/>
        <v>-0.0107638888888889</v>
      </c>
      <c r="N36" s="114">
        <f t="shared" si="4"/>
        <v>-33.677419354838676</v>
      </c>
    </row>
    <row r="37" spans="1:14" ht="12.75">
      <c r="A37" s="102">
        <v>0.0111111111111111</v>
      </c>
      <c r="B37" s="99">
        <v>88</v>
      </c>
      <c r="C37" s="122" t="str">
        <f>'C - raw data'!B$31</f>
        <v>c rider 28</v>
      </c>
      <c r="D37" s="122" t="str">
        <f>'C - raw data'!C$31</f>
        <v>Club</v>
      </c>
      <c r="E37" s="63" t="s">
        <v>62</v>
      </c>
      <c r="F37" s="171"/>
      <c r="G37" s="128">
        <f t="shared" si="1"/>
        <v>-0.0111111111111111</v>
      </c>
      <c r="I37" s="135">
        <v>3</v>
      </c>
      <c r="J37" s="119" t="str">
        <f>$C$37</f>
        <v>c rider 28</v>
      </c>
      <c r="K37" s="112">
        <f>$G$37</f>
        <v>-0.0111111111111111</v>
      </c>
      <c r="L37" s="113">
        <f t="shared" si="5"/>
        <v>-0.0111111111111111</v>
      </c>
      <c r="M37" s="113">
        <f t="shared" si="3"/>
        <v>-0.0111111111111111</v>
      </c>
      <c r="N37" s="114">
        <f t="shared" si="4"/>
        <v>-32.62500000000003</v>
      </c>
    </row>
    <row r="38" spans="1:14" ht="12.75">
      <c r="A38" s="102">
        <v>0.0114583333333333</v>
      </c>
      <c r="B38" s="99">
        <v>87</v>
      </c>
      <c r="C38" s="122" t="str">
        <f>'C - raw data'!B$30</f>
        <v>c rider 27</v>
      </c>
      <c r="D38" s="122" t="str">
        <f>'C - raw data'!C$30</f>
        <v>Club</v>
      </c>
      <c r="E38" s="63" t="s">
        <v>62</v>
      </c>
      <c r="F38" s="171"/>
      <c r="G38" s="128">
        <f t="shared" si="1"/>
        <v>-0.0114583333333333</v>
      </c>
      <c r="I38" s="135">
        <v>4</v>
      </c>
      <c r="J38" s="119" t="str">
        <f>$C$38</f>
        <v>c rider 27</v>
      </c>
      <c r="K38" s="112">
        <f>$G$38</f>
        <v>-0.0114583333333333</v>
      </c>
      <c r="L38" s="113">
        <f t="shared" si="5"/>
        <v>-0.0114583333333333</v>
      </c>
      <c r="M38" s="113">
        <f t="shared" si="3"/>
        <v>-0.0114583333333333</v>
      </c>
      <c r="N38" s="114">
        <f t="shared" si="4"/>
        <v>-31.636363636363726</v>
      </c>
    </row>
    <row r="39" spans="1:14" ht="12.75">
      <c r="A39" s="102">
        <v>0.0118055555555555</v>
      </c>
      <c r="B39" s="99">
        <v>86</v>
      </c>
      <c r="C39" s="122" t="str">
        <f>'C - raw data'!B$29</f>
        <v>c rider 26</v>
      </c>
      <c r="D39" s="122" t="str">
        <f>'C - raw data'!C$29</f>
        <v>Club</v>
      </c>
      <c r="E39" s="63" t="s">
        <v>62</v>
      </c>
      <c r="F39" s="171"/>
      <c r="G39" s="128">
        <f t="shared" si="1"/>
        <v>-0.0118055555555555</v>
      </c>
      <c r="I39" s="135">
        <v>5</v>
      </c>
      <c r="J39" s="119" t="str">
        <f>$C$39</f>
        <v>c rider 26</v>
      </c>
      <c r="K39" s="112">
        <f>$G$39</f>
        <v>-0.0118055555555555</v>
      </c>
      <c r="L39" s="113">
        <f t="shared" si="5"/>
        <v>-0.0118055555555555</v>
      </c>
      <c r="M39" s="113">
        <f t="shared" si="3"/>
        <v>-0.0118055555555555</v>
      </c>
      <c r="N39" s="114">
        <f t="shared" si="4"/>
        <v>-30.70588235294132</v>
      </c>
    </row>
    <row r="40" spans="1:14" ht="12.75">
      <c r="A40" s="102">
        <v>0.0121527777777777</v>
      </c>
      <c r="B40" s="99">
        <v>85</v>
      </c>
      <c r="C40" s="122" t="str">
        <f>'C - raw data'!B$28</f>
        <v>c rider 25</v>
      </c>
      <c r="D40" s="122" t="str">
        <f>'C - raw data'!C$28</f>
        <v>Club</v>
      </c>
      <c r="E40" s="63" t="s">
        <v>62</v>
      </c>
      <c r="F40" s="171"/>
      <c r="G40" s="128">
        <f t="shared" si="1"/>
        <v>-0.0121527777777777</v>
      </c>
      <c r="I40" s="135">
        <v>6</v>
      </c>
      <c r="J40" s="119" t="str">
        <f>$C$40</f>
        <v>c rider 25</v>
      </c>
      <c r="K40" s="112">
        <f>$G$40</f>
        <v>-0.0121527777777777</v>
      </c>
      <c r="L40" s="113">
        <f t="shared" si="5"/>
        <v>-0.0121527777777777</v>
      </c>
      <c r="M40" s="113">
        <f t="shared" si="3"/>
        <v>-0.0121527777777777</v>
      </c>
      <c r="N40" s="114">
        <f t="shared" si="4"/>
        <v>-29.828571428571617</v>
      </c>
    </row>
    <row r="41" spans="1:14" ht="12.75">
      <c r="A41" s="102">
        <v>0.0125</v>
      </c>
      <c r="B41" s="99">
        <v>84</v>
      </c>
      <c r="C41" s="122" t="str">
        <f>'C - raw data'!B$27</f>
        <v>c rider 24</v>
      </c>
      <c r="D41" s="122" t="str">
        <f>'C - raw data'!C$27</f>
        <v>Club</v>
      </c>
      <c r="E41" s="63" t="s">
        <v>62</v>
      </c>
      <c r="F41" s="171"/>
      <c r="G41" s="128">
        <f t="shared" si="1"/>
        <v>-0.0125</v>
      </c>
      <c r="I41" s="135">
        <v>7</v>
      </c>
      <c r="J41" s="119" t="str">
        <f>$C$41</f>
        <v>c rider 24</v>
      </c>
      <c r="K41" s="112">
        <f>$G$41</f>
        <v>-0.0125</v>
      </c>
      <c r="L41" s="113">
        <f t="shared" si="5"/>
        <v>-0.0125</v>
      </c>
      <c r="M41" s="113">
        <f t="shared" si="3"/>
        <v>-0.0125</v>
      </c>
      <c r="N41" s="114">
        <f t="shared" si="4"/>
        <v>-28.999999999999993</v>
      </c>
    </row>
    <row r="42" spans="1:14" ht="12.75">
      <c r="A42" s="102">
        <v>0.0128472222222222</v>
      </c>
      <c r="B42" s="99">
        <v>83</v>
      </c>
      <c r="C42" s="122" t="str">
        <f>'C - raw data'!B$26</f>
        <v>c rider 23</v>
      </c>
      <c r="D42" s="122" t="str">
        <f>'C - raw data'!C$26</f>
        <v>Club</v>
      </c>
      <c r="E42" s="63" t="s">
        <v>62</v>
      </c>
      <c r="F42" s="171"/>
      <c r="G42" s="128">
        <f t="shared" si="1"/>
        <v>-0.0128472222222222</v>
      </c>
      <c r="I42" s="135">
        <v>8</v>
      </c>
      <c r="J42" s="119" t="str">
        <f>$C$42</f>
        <v>c rider 23</v>
      </c>
      <c r="K42" s="112">
        <f>$G$42</f>
        <v>-0.0128472222222222</v>
      </c>
      <c r="L42" s="113">
        <f t="shared" si="5"/>
        <v>-0.0128472222222222</v>
      </c>
      <c r="M42" s="113">
        <f t="shared" si="3"/>
        <v>-0.0128472222222222</v>
      </c>
      <c r="N42" s="114">
        <f t="shared" si="4"/>
        <v>-28.216216216216264</v>
      </c>
    </row>
    <row r="43" spans="1:14" ht="12.75">
      <c r="A43" s="102">
        <v>0.0131944444444444</v>
      </c>
      <c r="B43" s="99">
        <v>82</v>
      </c>
      <c r="C43" s="122" t="str">
        <f>'C - raw data'!B$25</f>
        <v>c rider 22</v>
      </c>
      <c r="D43" s="122" t="str">
        <f>'C - raw data'!C$25</f>
        <v>Club</v>
      </c>
      <c r="E43" s="63" t="s">
        <v>62</v>
      </c>
      <c r="F43" s="171"/>
      <c r="G43" s="128">
        <f t="shared" si="1"/>
        <v>-0.0131944444444444</v>
      </c>
      <c r="I43" s="135">
        <v>9</v>
      </c>
      <c r="J43" s="119" t="str">
        <f>$C$43</f>
        <v>c rider 22</v>
      </c>
      <c r="K43" s="112">
        <f>$G$43</f>
        <v>-0.0131944444444444</v>
      </c>
      <c r="L43" s="113">
        <f t="shared" si="5"/>
        <v>-0.0131944444444444</v>
      </c>
      <c r="M43" s="113">
        <f t="shared" si="3"/>
        <v>-0.0131944444444444</v>
      </c>
      <c r="N43" s="114">
        <f t="shared" si="4"/>
        <v>-27.473684210526407</v>
      </c>
    </row>
    <row r="44" spans="1:14" ht="12.75">
      <c r="A44" s="102">
        <v>0.0135416666666666</v>
      </c>
      <c r="B44" s="99">
        <v>81</v>
      </c>
      <c r="C44" s="122" t="str">
        <f>'C - raw data'!B$24</f>
        <v>c rider 21</v>
      </c>
      <c r="D44" s="122" t="str">
        <f>'C - raw data'!C$24</f>
        <v>Club</v>
      </c>
      <c r="E44" s="63" t="s">
        <v>62</v>
      </c>
      <c r="F44" s="171"/>
      <c r="G44" s="128">
        <f t="shared" si="1"/>
        <v>-0.0135416666666666</v>
      </c>
      <c r="I44" s="135">
        <v>10</v>
      </c>
      <c r="J44" s="119" t="str">
        <f>$C$44</f>
        <v>c rider 21</v>
      </c>
      <c r="K44" s="112">
        <f>$G$44</f>
        <v>-0.0135416666666666</v>
      </c>
      <c r="L44" s="113">
        <f t="shared" si="5"/>
        <v>-0.0135416666666666</v>
      </c>
      <c r="M44" s="113">
        <f t="shared" si="3"/>
        <v>-0.0135416666666666</v>
      </c>
      <c r="N44" s="114">
        <f t="shared" si="4"/>
        <v>-26.769230769230898</v>
      </c>
    </row>
    <row r="45" spans="1:14" ht="12.75">
      <c r="A45" s="102">
        <v>0.0138888888888888</v>
      </c>
      <c r="B45" s="99">
        <v>80</v>
      </c>
      <c r="C45" s="122" t="str">
        <f>'C - raw data'!B$23</f>
        <v>c rider 20</v>
      </c>
      <c r="D45" s="122" t="str">
        <f>'C - raw data'!C$23</f>
        <v>Club</v>
      </c>
      <c r="E45" s="63" t="s">
        <v>62</v>
      </c>
      <c r="F45" s="171"/>
      <c r="G45" s="128">
        <f t="shared" si="1"/>
        <v>-0.0138888888888888</v>
      </c>
      <c r="I45" s="135">
        <v>11</v>
      </c>
      <c r="J45" s="119" t="str">
        <f>$C$45</f>
        <v>c rider 20</v>
      </c>
      <c r="K45" s="112">
        <f>$G$45</f>
        <v>-0.0138888888888888</v>
      </c>
      <c r="L45" s="113">
        <f t="shared" si="5"/>
        <v>-0.0138888888888888</v>
      </c>
      <c r="M45" s="113">
        <f t="shared" si="3"/>
        <v>-0.0138888888888888</v>
      </c>
      <c r="N45" s="114">
        <f t="shared" si="4"/>
        <v>-26.100000000000165</v>
      </c>
    </row>
    <row r="46" spans="1:14" ht="12.75">
      <c r="A46" s="102">
        <v>0.0142361111111111</v>
      </c>
      <c r="B46" s="99">
        <v>79</v>
      </c>
      <c r="C46" s="122" t="str">
        <f>'C - raw data'!B$22</f>
        <v>c rider 19</v>
      </c>
      <c r="D46" s="122" t="str">
        <f>'C - raw data'!C$22</f>
        <v>Club</v>
      </c>
      <c r="E46" s="63" t="s">
        <v>62</v>
      </c>
      <c r="F46" s="171"/>
      <c r="G46" s="128">
        <f t="shared" si="1"/>
        <v>-0.0142361111111111</v>
      </c>
      <c r="I46" s="135">
        <v>12</v>
      </c>
      <c r="J46" s="119" t="str">
        <f>$C$46</f>
        <v>c rider 19</v>
      </c>
      <c r="K46" s="112">
        <f>$G$46</f>
        <v>-0.0142361111111111</v>
      </c>
      <c r="L46" s="113">
        <f t="shared" si="5"/>
        <v>-0.0142361111111111</v>
      </c>
      <c r="M46" s="113">
        <f t="shared" si="3"/>
        <v>-0.0142361111111111</v>
      </c>
      <c r="N46" s="114">
        <f t="shared" si="4"/>
        <v>-25.46341463414636</v>
      </c>
    </row>
    <row r="47" spans="1:14" ht="12.75">
      <c r="A47" s="102">
        <v>0.0145833333333333</v>
      </c>
      <c r="B47" s="99">
        <v>78</v>
      </c>
      <c r="C47" s="122" t="str">
        <f>'C - raw data'!B$21</f>
        <v>c rider 18</v>
      </c>
      <c r="D47" s="122" t="str">
        <f>'C - raw data'!C$21</f>
        <v>Club</v>
      </c>
      <c r="E47" s="63" t="s">
        <v>62</v>
      </c>
      <c r="F47" s="171"/>
      <c r="G47" s="128">
        <f t="shared" si="1"/>
        <v>-0.0145833333333333</v>
      </c>
      <c r="I47" s="135">
        <v>13</v>
      </c>
      <c r="J47" s="119" t="str">
        <f>$C$47</f>
        <v>c rider 18</v>
      </c>
      <c r="K47" s="112">
        <f>$G$47</f>
        <v>-0.0145833333333333</v>
      </c>
      <c r="L47" s="113">
        <f t="shared" si="5"/>
        <v>-0.0145833333333333</v>
      </c>
      <c r="M47" s="113">
        <f t="shared" si="3"/>
        <v>-0.0145833333333333</v>
      </c>
      <c r="N47" s="114">
        <f t="shared" si="4"/>
        <v>-24.85714285714291</v>
      </c>
    </row>
    <row r="48" spans="1:14" ht="12.75">
      <c r="A48" s="102">
        <v>0.0149305555555555</v>
      </c>
      <c r="B48" s="99">
        <v>77</v>
      </c>
      <c r="C48" s="122" t="str">
        <f>'C - raw data'!B$20</f>
        <v>c rider 17</v>
      </c>
      <c r="D48" s="122" t="str">
        <f>'C - raw data'!C$20</f>
        <v>Club</v>
      </c>
      <c r="E48" s="63" t="s">
        <v>62</v>
      </c>
      <c r="F48" s="171"/>
      <c r="G48" s="128">
        <f t="shared" si="1"/>
        <v>-0.0149305555555555</v>
      </c>
      <c r="I48" s="135">
        <v>14</v>
      </c>
      <c r="J48" s="119" t="str">
        <f>$C$48</f>
        <v>c rider 17</v>
      </c>
      <c r="K48" s="112">
        <f>$G$48</f>
        <v>-0.0149305555555555</v>
      </c>
      <c r="L48" s="113">
        <f t="shared" si="5"/>
        <v>-0.0149305555555555</v>
      </c>
      <c r="M48" s="113">
        <f t="shared" si="3"/>
        <v>-0.0149305555555555</v>
      </c>
      <c r="N48" s="114">
        <f t="shared" si="4"/>
        <v>-24.27906976744195</v>
      </c>
    </row>
    <row r="49" spans="1:14" ht="12.75">
      <c r="A49" s="102">
        <v>0.0152777777777777</v>
      </c>
      <c r="B49" s="99">
        <v>76</v>
      </c>
      <c r="C49" s="122" t="str">
        <f>'C - raw data'!B$19</f>
        <v>c rider 16</v>
      </c>
      <c r="D49" s="122" t="str">
        <f>'C - raw data'!C$19</f>
        <v>Club</v>
      </c>
      <c r="E49" s="63" t="s">
        <v>62</v>
      </c>
      <c r="F49" s="171"/>
      <c r="G49" s="128">
        <f t="shared" si="1"/>
        <v>-0.0152777777777777</v>
      </c>
      <c r="I49" s="135">
        <v>15</v>
      </c>
      <c r="J49" s="119" t="str">
        <f>$C$49</f>
        <v>c rider 16</v>
      </c>
      <c r="K49" s="112">
        <f>$G$49</f>
        <v>-0.0152777777777777</v>
      </c>
      <c r="L49" s="113">
        <f t="shared" si="5"/>
        <v>-0.0152777777777777</v>
      </c>
      <c r="M49" s="113">
        <f t="shared" si="3"/>
        <v>-0.0152777777777777</v>
      </c>
      <c r="N49" s="114">
        <f t="shared" si="4"/>
        <v>-23.727272727272844</v>
      </c>
    </row>
    <row r="50" spans="1:14" ht="12.75">
      <c r="A50" s="102">
        <v>0.0156249999999999</v>
      </c>
      <c r="B50" s="99">
        <v>75</v>
      </c>
      <c r="C50" s="122" t="str">
        <f>'C - raw data'!B$18</f>
        <v>c rider 15</v>
      </c>
      <c r="D50" s="122" t="str">
        <f>'C - raw data'!C$18</f>
        <v>Club</v>
      </c>
      <c r="E50" s="63" t="s">
        <v>62</v>
      </c>
      <c r="F50" s="171"/>
      <c r="G50" s="128">
        <f t="shared" si="1"/>
        <v>-0.0156249999999999</v>
      </c>
      <c r="I50" s="135">
        <v>16</v>
      </c>
      <c r="J50" s="119" t="str">
        <f>$C$50</f>
        <v>c rider 15</v>
      </c>
      <c r="K50" s="112">
        <f>$G$50</f>
        <v>-0.0156249999999999</v>
      </c>
      <c r="L50" s="113">
        <f t="shared" si="5"/>
        <v>-0.0156249999999999</v>
      </c>
      <c r="M50" s="113">
        <f t="shared" si="3"/>
        <v>-0.0156249999999999</v>
      </c>
      <c r="N50" s="114">
        <f t="shared" si="4"/>
        <v>-23.20000000000015</v>
      </c>
    </row>
    <row r="51" spans="1:14" ht="12.75">
      <c r="A51" s="102">
        <v>0.0159722222222222</v>
      </c>
      <c r="B51" s="99">
        <v>74</v>
      </c>
      <c r="C51" s="122" t="str">
        <f>'C - raw data'!B$17</f>
        <v>Adam Palmer</v>
      </c>
      <c r="D51" s="122" t="str">
        <f>'C - raw data'!C$17</f>
        <v>Wellington</v>
      </c>
      <c r="E51" s="63" t="s">
        <v>62</v>
      </c>
      <c r="F51" s="171"/>
      <c r="G51" s="128">
        <f t="shared" si="1"/>
        <v>-0.0159722222222222</v>
      </c>
      <c r="I51" s="135">
        <v>17</v>
      </c>
      <c r="J51" s="119" t="str">
        <f>$C$51</f>
        <v>Adam Palmer</v>
      </c>
      <c r="K51" s="112">
        <f>$G$51</f>
        <v>-0.0159722222222222</v>
      </c>
      <c r="L51" s="113">
        <f t="shared" si="5"/>
        <v>-0.0159722222222222</v>
      </c>
      <c r="M51" s="113">
        <f t="shared" si="3"/>
        <v>-0.0159722222222222</v>
      </c>
      <c r="N51" s="114">
        <f t="shared" si="4"/>
        <v>-22.69565217391307</v>
      </c>
    </row>
    <row r="52" spans="1:14" ht="12.75">
      <c r="A52" s="102">
        <v>0.0163194444444444</v>
      </c>
      <c r="B52" s="99">
        <v>73</v>
      </c>
      <c r="C52" s="122" t="str">
        <f>'C - raw data'!B$16</f>
        <v>Robert Murray</v>
      </c>
      <c r="D52" s="122" t="str">
        <f>'C - raw data'!C$16</f>
        <v>Wellington</v>
      </c>
      <c r="E52" s="63" t="s">
        <v>62</v>
      </c>
      <c r="F52" s="171"/>
      <c r="G52" s="128">
        <f t="shared" si="1"/>
        <v>-0.0163194444444444</v>
      </c>
      <c r="I52" s="135">
        <v>18</v>
      </c>
      <c r="J52" s="119" t="str">
        <f>$C$52</f>
        <v>Robert Murray</v>
      </c>
      <c r="K52" s="112">
        <f>$G$52</f>
        <v>-0.0163194444444444</v>
      </c>
      <c r="L52" s="113">
        <f t="shared" si="5"/>
        <v>-0.0163194444444444</v>
      </c>
      <c r="M52" s="113">
        <f t="shared" si="3"/>
        <v>-0.0163194444444444</v>
      </c>
      <c r="N52" s="114">
        <f t="shared" si="4"/>
        <v>-22.212765957446866</v>
      </c>
    </row>
    <row r="53" spans="1:14" ht="12.75">
      <c r="A53" s="102">
        <v>0.0166666666666666</v>
      </c>
      <c r="B53" s="99">
        <v>72</v>
      </c>
      <c r="C53" s="122" t="str">
        <f>'C - raw data'!B$15</f>
        <v>Rowan Cook</v>
      </c>
      <c r="D53" s="122" t="str">
        <f>'C - raw data'!C$15</f>
        <v>Wellington</v>
      </c>
      <c r="E53" s="63" t="s">
        <v>62</v>
      </c>
      <c r="F53" s="171"/>
      <c r="G53" s="128">
        <f t="shared" si="1"/>
        <v>-0.0166666666666666</v>
      </c>
      <c r="I53" s="135">
        <v>19</v>
      </c>
      <c r="J53" s="119" t="str">
        <f>$C$53</f>
        <v>Rowan Cook</v>
      </c>
      <c r="K53" s="112">
        <f>$G$53</f>
        <v>-0.0166666666666666</v>
      </c>
      <c r="L53" s="113">
        <f t="shared" si="5"/>
        <v>-0.0166666666666666</v>
      </c>
      <c r="M53" s="113">
        <f t="shared" si="3"/>
        <v>-0.0166666666666666</v>
      </c>
      <c r="N53" s="114">
        <f t="shared" si="4"/>
        <v>-21.750000000000085</v>
      </c>
    </row>
    <row r="54" spans="1:14" ht="12.75">
      <c r="A54" s="102">
        <v>0.0170138888888888</v>
      </c>
      <c r="B54" s="99">
        <v>71</v>
      </c>
      <c r="C54" s="122" t="str">
        <f>'C - raw data'!B$14</f>
        <v>Graeme Patrick</v>
      </c>
      <c r="D54" s="122" t="str">
        <f>'C - raw data'!C$14</f>
        <v>Wellington</v>
      </c>
      <c r="E54" s="63" t="s">
        <v>62</v>
      </c>
      <c r="F54" s="171"/>
      <c r="G54" s="128">
        <f t="shared" si="1"/>
        <v>-0.0170138888888888</v>
      </c>
      <c r="I54" s="135">
        <v>20</v>
      </c>
      <c r="J54" s="119" t="str">
        <f>$C$54</f>
        <v>Graeme Patrick</v>
      </c>
      <c r="K54" s="112">
        <f>$G$54</f>
        <v>-0.0170138888888888</v>
      </c>
      <c r="L54" s="113">
        <f t="shared" si="5"/>
        <v>-0.0170138888888888</v>
      </c>
      <c r="M54" s="113">
        <f t="shared" si="3"/>
        <v>-0.0170138888888888</v>
      </c>
      <c r="N54" s="114">
        <f t="shared" si="4"/>
        <v>-21.3061224489797</v>
      </c>
    </row>
    <row r="55" spans="1:14" ht="12.75">
      <c r="A55" s="102">
        <v>0.0173611111111111</v>
      </c>
      <c r="B55" s="99">
        <v>70</v>
      </c>
      <c r="C55" s="122" t="str">
        <f>'C - raw data'!B$13</f>
        <v>Jayden Manintveld</v>
      </c>
      <c r="D55" s="122" t="str">
        <f>'C - raw data'!C$13</f>
        <v>Warragul</v>
      </c>
      <c r="E55" s="63" t="s">
        <v>62</v>
      </c>
      <c r="F55" s="171"/>
      <c r="G55" s="128">
        <f t="shared" si="1"/>
        <v>-0.0173611111111111</v>
      </c>
      <c r="I55" s="135">
        <v>21</v>
      </c>
      <c r="J55" s="119" t="str">
        <f>$C$55</f>
        <v>Jayden Manintveld</v>
      </c>
      <c r="K55" s="112">
        <f>$G$55</f>
        <v>-0.0173611111111111</v>
      </c>
      <c r="L55" s="113">
        <f t="shared" si="5"/>
        <v>-0.0173611111111111</v>
      </c>
      <c r="M55" s="113">
        <f t="shared" si="3"/>
        <v>-0.0173611111111111</v>
      </c>
      <c r="N55" s="114">
        <f t="shared" si="4"/>
        <v>-20.88000000000001</v>
      </c>
    </row>
    <row r="56" spans="1:14" ht="12.75">
      <c r="A56" s="102">
        <v>0.0177083333333333</v>
      </c>
      <c r="B56" s="99">
        <v>69</v>
      </c>
      <c r="C56" s="122" t="str">
        <f>'C - raw data'!B$12</f>
        <v>Luke Gallagher</v>
      </c>
      <c r="D56" s="122" t="str">
        <f>'C - raw data'!C$12</f>
        <v>Warragul</v>
      </c>
      <c r="E56" s="63" t="s">
        <v>62</v>
      </c>
      <c r="F56" s="171"/>
      <c r="G56" s="128">
        <f t="shared" si="1"/>
        <v>-0.0177083333333333</v>
      </c>
      <c r="I56" s="135">
        <v>22</v>
      </c>
      <c r="J56" s="119" t="str">
        <f>$C$56</f>
        <v>Luke Gallagher</v>
      </c>
      <c r="K56" s="112">
        <f>$G$56</f>
        <v>-0.0177083333333333</v>
      </c>
      <c r="L56" s="113">
        <f t="shared" si="5"/>
        <v>-0.0177083333333333</v>
      </c>
      <c r="M56" s="113">
        <f t="shared" si="3"/>
        <v>-0.0177083333333333</v>
      </c>
      <c r="N56" s="114">
        <f t="shared" si="4"/>
        <v>-20.47058823529415</v>
      </c>
    </row>
    <row r="57" spans="1:14" ht="12.75">
      <c r="A57" s="102">
        <v>0.0180555555555555</v>
      </c>
      <c r="B57" s="99">
        <v>68</v>
      </c>
      <c r="C57" s="122" t="str">
        <f>'C - raw data'!B$11</f>
        <v>James Blyth</v>
      </c>
      <c r="D57" s="122" t="str">
        <f>'C - raw data'!C$11</f>
        <v>Warragul</v>
      </c>
      <c r="E57" s="63" t="s">
        <v>62</v>
      </c>
      <c r="F57" s="171"/>
      <c r="G57" s="128">
        <f t="shared" si="1"/>
        <v>-0.0180555555555555</v>
      </c>
      <c r="I57" s="135">
        <v>23</v>
      </c>
      <c r="J57" s="119" t="str">
        <f>$C$57</f>
        <v>James Blyth</v>
      </c>
      <c r="K57" s="112">
        <f>$G$57</f>
        <v>-0.0180555555555555</v>
      </c>
      <c r="L57" s="113">
        <f t="shared" si="5"/>
        <v>-0.0180555555555555</v>
      </c>
      <c r="M57" s="113">
        <f t="shared" si="3"/>
        <v>-0.0180555555555555</v>
      </c>
      <c r="N57" s="114">
        <f t="shared" si="4"/>
        <v>-20.07692307692314</v>
      </c>
    </row>
    <row r="58" spans="1:14" ht="12.75">
      <c r="A58" s="102">
        <v>0.0184027777777777</v>
      </c>
      <c r="B58" s="99">
        <v>67</v>
      </c>
      <c r="C58" s="122" t="str">
        <f>'C - raw data'!B$10</f>
        <v>Neil White</v>
      </c>
      <c r="D58" s="122" t="str">
        <f>'C - raw data'!C$10</f>
        <v>Warragul</v>
      </c>
      <c r="E58" s="63" t="s">
        <v>62</v>
      </c>
      <c r="F58" s="171"/>
      <c r="G58" s="128">
        <f t="shared" si="1"/>
        <v>-0.0184027777777777</v>
      </c>
      <c r="I58" s="135">
        <v>24</v>
      </c>
      <c r="J58" s="119" t="str">
        <f>$C$58</f>
        <v>Neil White</v>
      </c>
      <c r="K58" s="112">
        <f>$G$58</f>
        <v>-0.0184027777777777</v>
      </c>
      <c r="L58" s="113">
        <f t="shared" si="5"/>
        <v>-0.0184027777777777</v>
      </c>
      <c r="M58" s="113">
        <f t="shared" si="3"/>
        <v>-0.0184027777777777</v>
      </c>
      <c r="N58" s="114">
        <f t="shared" si="4"/>
        <v>-19.69811320754725</v>
      </c>
    </row>
    <row r="59" spans="1:14" ht="12.75">
      <c r="A59" s="102">
        <v>0.0187499999999999</v>
      </c>
      <c r="B59" s="99">
        <v>66</v>
      </c>
      <c r="C59" s="122" t="str">
        <f>'C - raw data'!B$9</f>
        <v>Christopher Rowe</v>
      </c>
      <c r="D59" s="122" t="str">
        <f>'C - raw data'!C$9</f>
        <v>Leongatha</v>
      </c>
      <c r="E59" s="63" t="s">
        <v>62</v>
      </c>
      <c r="F59" s="171"/>
      <c r="G59" s="128">
        <f t="shared" si="1"/>
        <v>-0.0187499999999999</v>
      </c>
      <c r="I59" s="135">
        <v>25</v>
      </c>
      <c r="J59" s="119" t="str">
        <f>$C$59</f>
        <v>Christopher Rowe</v>
      </c>
      <c r="K59" s="112">
        <f>$G$59</f>
        <v>-0.0187499999999999</v>
      </c>
      <c r="L59" s="113">
        <f t="shared" si="5"/>
        <v>-0.0187499999999999</v>
      </c>
      <c r="M59" s="113">
        <f t="shared" si="3"/>
        <v>-0.0187499999999999</v>
      </c>
      <c r="N59" s="114">
        <f t="shared" si="4"/>
        <v>-19.333333333333435</v>
      </c>
    </row>
    <row r="60" spans="1:14" ht="12.75">
      <c r="A60" s="102">
        <v>0.0190972222222222</v>
      </c>
      <c r="B60" s="99">
        <v>65</v>
      </c>
      <c r="C60" s="122" t="str">
        <f>'C - raw data'!B$8</f>
        <v>Thomas McFarlane</v>
      </c>
      <c r="D60" s="122" t="str">
        <f>'C - raw data'!C$8</f>
        <v>Leongatha</v>
      </c>
      <c r="E60" s="63" t="s">
        <v>62</v>
      </c>
      <c r="F60" s="171"/>
      <c r="G60" s="128">
        <f t="shared" si="1"/>
        <v>-0.0190972222222222</v>
      </c>
      <c r="I60" s="135">
        <v>26</v>
      </c>
      <c r="J60" s="119" t="str">
        <f>$C$60</f>
        <v>Thomas McFarlane</v>
      </c>
      <c r="K60" s="112">
        <f>$G$60</f>
        <v>-0.0190972222222222</v>
      </c>
      <c r="L60" s="113">
        <f t="shared" si="5"/>
        <v>-0.0190972222222222</v>
      </c>
      <c r="M60" s="113">
        <f t="shared" si="3"/>
        <v>-0.0190972222222222</v>
      </c>
      <c r="N60" s="114">
        <f t="shared" si="4"/>
        <v>-18.981818181818202</v>
      </c>
    </row>
    <row r="61" spans="1:14" ht="12.75">
      <c r="A61" s="102">
        <v>0.0194444444444444</v>
      </c>
      <c r="B61" s="99">
        <v>64</v>
      </c>
      <c r="C61" s="122" t="str">
        <f>'C - raw data'!B$7</f>
        <v>Philip Hanley</v>
      </c>
      <c r="D61" s="122" t="str">
        <f>'C - raw data'!C$7</f>
        <v>Leongatha</v>
      </c>
      <c r="E61" s="63" t="s">
        <v>62</v>
      </c>
      <c r="F61" s="171"/>
      <c r="G61" s="128">
        <f t="shared" si="1"/>
        <v>-0.0194444444444444</v>
      </c>
      <c r="I61" s="135">
        <v>27</v>
      </c>
      <c r="J61" s="119" t="str">
        <f>$C$61</f>
        <v>Philip Hanley</v>
      </c>
      <c r="K61" s="112">
        <f>$G$61</f>
        <v>-0.0194444444444444</v>
      </c>
      <c r="L61" s="113">
        <f t="shared" si="5"/>
        <v>-0.0194444444444444</v>
      </c>
      <c r="M61" s="113">
        <f t="shared" si="3"/>
        <v>-0.0194444444444444</v>
      </c>
      <c r="N61" s="114">
        <f t="shared" si="4"/>
        <v>-18.642857142857185</v>
      </c>
    </row>
    <row r="62" spans="1:14" ht="12.75">
      <c r="A62" s="102">
        <v>0.0197916666666666</v>
      </c>
      <c r="B62" s="99">
        <v>63</v>
      </c>
      <c r="C62" s="122" t="str">
        <f>'C - raw data'!B$6</f>
        <v>Rodney Cheyne</v>
      </c>
      <c r="D62" s="122" t="str">
        <f>'C - raw data'!C$6</f>
        <v>Leongatha</v>
      </c>
      <c r="E62" s="63" t="s">
        <v>62</v>
      </c>
      <c r="F62" s="171"/>
      <c r="G62" s="128">
        <f t="shared" si="1"/>
        <v>-0.0197916666666666</v>
      </c>
      <c r="I62" s="135">
        <v>28</v>
      </c>
      <c r="J62" s="119" t="str">
        <f>$C$62</f>
        <v>Rodney Cheyne</v>
      </c>
      <c r="K62" s="112">
        <f>$G$62</f>
        <v>-0.0197916666666666</v>
      </c>
      <c r="L62" s="113">
        <f t="shared" si="5"/>
        <v>-0.0197916666666666</v>
      </c>
      <c r="M62" s="113">
        <f t="shared" si="3"/>
        <v>-0.0197916666666666</v>
      </c>
      <c r="N62" s="114">
        <f t="shared" si="4"/>
        <v>-18.31578947368427</v>
      </c>
    </row>
    <row r="63" spans="1:14" ht="12.75">
      <c r="A63" s="102">
        <v>0.0201388888888888</v>
      </c>
      <c r="B63" s="99">
        <v>62</v>
      </c>
      <c r="C63" s="122" t="str">
        <f>'C - raw data'!B$5</f>
        <v>John Taylor</v>
      </c>
      <c r="D63" s="122" t="str">
        <f>'C - raw data'!C$5</f>
        <v>Latrobe City</v>
      </c>
      <c r="E63" s="63" t="s">
        <v>62</v>
      </c>
      <c r="F63" s="171"/>
      <c r="G63" s="128">
        <f t="shared" si="1"/>
        <v>-0.0201388888888888</v>
      </c>
      <c r="I63" s="135">
        <v>29</v>
      </c>
      <c r="J63" s="119" t="str">
        <f>$C$63</f>
        <v>John Taylor</v>
      </c>
      <c r="K63" s="112">
        <f>$G$63</f>
        <v>-0.0201388888888888</v>
      </c>
      <c r="L63" s="113">
        <f t="shared" si="5"/>
        <v>-0.0201388888888888</v>
      </c>
      <c r="M63" s="113">
        <f t="shared" si="3"/>
        <v>-0.0201388888888888</v>
      </c>
      <c r="N63" s="114">
        <f t="shared" si="4"/>
        <v>-18.000000000000078</v>
      </c>
    </row>
    <row r="64" spans="1:14" ht="13.5" thickBot="1">
      <c r="A64" s="103">
        <v>0.020486111111111</v>
      </c>
      <c r="B64" s="104">
        <v>61</v>
      </c>
      <c r="C64" s="124" t="str">
        <f>'C - raw data'!B$4</f>
        <v>Shane Pettingill</v>
      </c>
      <c r="D64" s="124" t="str">
        <f>'C - raw data'!C$4</f>
        <v>Latrobe City</v>
      </c>
      <c r="E64" s="65" t="s">
        <v>62</v>
      </c>
      <c r="F64" s="172"/>
      <c r="G64" s="129">
        <f t="shared" si="1"/>
        <v>-0.020486111111111</v>
      </c>
      <c r="I64" s="135">
        <v>30</v>
      </c>
      <c r="J64" s="119" t="str">
        <f>$C$64</f>
        <v>Shane Pettingill</v>
      </c>
      <c r="K64" s="112">
        <f>$G$64</f>
        <v>-0.020486111111111</v>
      </c>
      <c r="L64" s="113">
        <f t="shared" si="5"/>
        <v>-0.020486111111111</v>
      </c>
      <c r="M64" s="113">
        <f t="shared" si="3"/>
        <v>-0.020486111111111</v>
      </c>
      <c r="N64" s="114">
        <f t="shared" si="4"/>
        <v>-17.694915254237383</v>
      </c>
    </row>
    <row r="65" spans="1:14" ht="12.75">
      <c r="A65" s="100">
        <v>0.0208333333333333</v>
      </c>
      <c r="B65" s="101">
        <v>60</v>
      </c>
      <c r="C65" s="121" t="str">
        <f>'B - raw data'!B$33</f>
        <v>b rider 30</v>
      </c>
      <c r="D65" s="121" t="str">
        <f>'B - raw data'!C$33</f>
        <v>Club</v>
      </c>
      <c r="E65" s="64" t="s">
        <v>63</v>
      </c>
      <c r="F65" s="173"/>
      <c r="G65" s="130">
        <f t="shared" si="1"/>
        <v>-0.0208333333333333</v>
      </c>
      <c r="I65" s="135">
        <v>1</v>
      </c>
      <c r="J65" s="119" t="str">
        <f>$C$65</f>
        <v>b rider 30</v>
      </c>
      <c r="K65" s="112">
        <f>$G$65</f>
        <v>-0.0208333333333333</v>
      </c>
      <c r="L65" s="120" t="s">
        <v>183</v>
      </c>
      <c r="M65" s="113">
        <f t="shared" si="3"/>
        <v>-0.0208333333333333</v>
      </c>
      <c r="N65" s="114">
        <f t="shared" si="4"/>
        <v>-17.400000000000027</v>
      </c>
    </row>
    <row r="66" spans="1:14" ht="12.75">
      <c r="A66" s="102">
        <v>0.0211805555555555</v>
      </c>
      <c r="B66" s="99">
        <v>59</v>
      </c>
      <c r="C66" s="122" t="str">
        <f>'B - raw data'!B$32</f>
        <v>b rider 29</v>
      </c>
      <c r="D66" s="122" t="str">
        <f>'B - raw data'!C$32</f>
        <v>Club</v>
      </c>
      <c r="E66" s="63" t="s">
        <v>63</v>
      </c>
      <c r="F66" s="171"/>
      <c r="G66" s="128">
        <f t="shared" si="1"/>
        <v>-0.0211805555555555</v>
      </c>
      <c r="I66" s="135">
        <v>2</v>
      </c>
      <c r="J66" s="119" t="str">
        <f>$C$66</f>
        <v>b rider 29</v>
      </c>
      <c r="K66" s="112">
        <f>$G$66</f>
        <v>-0.0211805555555555</v>
      </c>
      <c r="L66" s="113">
        <f>K66-$K$5</f>
        <v>-0.0211805555555555</v>
      </c>
      <c r="M66" s="113">
        <f t="shared" si="3"/>
        <v>-0.0211805555555555</v>
      </c>
      <c r="N66" s="114">
        <f aca="true" t="shared" si="6" ref="N66:N94">$B$2/(K66*24)</f>
        <v>-17.1147540983607</v>
      </c>
    </row>
    <row r="67" spans="1:14" ht="12.75">
      <c r="A67" s="102">
        <v>0.0215277777777777</v>
      </c>
      <c r="B67" s="99">
        <v>58</v>
      </c>
      <c r="C67" s="122" t="str">
        <f>'B - raw data'!B$31</f>
        <v>b rider 28</v>
      </c>
      <c r="D67" s="122" t="str">
        <f>'B - raw data'!C$31</f>
        <v>Club</v>
      </c>
      <c r="E67" s="63" t="s">
        <v>63</v>
      </c>
      <c r="F67" s="171"/>
      <c r="G67" s="128">
        <f t="shared" si="1"/>
        <v>-0.0215277777777777</v>
      </c>
      <c r="I67" s="135">
        <v>3</v>
      </c>
      <c r="J67" s="119" t="str">
        <f>$C$67</f>
        <v>b rider 28</v>
      </c>
      <c r="K67" s="112">
        <f>$G$67</f>
        <v>-0.0215277777777777</v>
      </c>
      <c r="L67" s="113">
        <f aca="true" t="shared" si="7" ref="L67:L94">K67-$K$5</f>
        <v>-0.0215277777777777</v>
      </c>
      <c r="M67" s="113">
        <f t="shared" si="3"/>
        <v>-0.0215277777777777</v>
      </c>
      <c r="N67" s="114">
        <f t="shared" si="6"/>
        <v>-16.838709677419413</v>
      </c>
    </row>
    <row r="68" spans="1:14" ht="12.75">
      <c r="A68" s="102">
        <v>0.0218749999999999</v>
      </c>
      <c r="B68" s="99">
        <v>57</v>
      </c>
      <c r="C68" s="122" t="str">
        <f>'B - raw data'!B$30</f>
        <v>b rider 27</v>
      </c>
      <c r="D68" s="122" t="str">
        <f>'B - raw data'!C$30</f>
        <v>Club</v>
      </c>
      <c r="E68" s="63" t="s">
        <v>63</v>
      </c>
      <c r="F68" s="171"/>
      <c r="G68" s="128">
        <f t="shared" si="1"/>
        <v>-0.0218749999999999</v>
      </c>
      <c r="I68" s="135">
        <v>4</v>
      </c>
      <c r="J68" s="119" t="str">
        <f>$C$68</f>
        <v>b rider 27</v>
      </c>
      <c r="K68" s="112">
        <f>$G$68</f>
        <v>-0.0218749999999999</v>
      </c>
      <c r="L68" s="113">
        <f t="shared" si="7"/>
        <v>-0.0218749999999999</v>
      </c>
      <c r="M68" s="113">
        <f t="shared" si="3"/>
        <v>-0.0218749999999999</v>
      </c>
      <c r="N68" s="114">
        <f t="shared" si="6"/>
        <v>-16.571428571428644</v>
      </c>
    </row>
    <row r="69" spans="1:14" ht="12.75">
      <c r="A69" s="102">
        <v>0.0222222222222221</v>
      </c>
      <c r="B69" s="99">
        <v>56</v>
      </c>
      <c r="C69" s="122" t="str">
        <f>'B - raw data'!B$29</f>
        <v>b rider 26</v>
      </c>
      <c r="D69" s="122" t="str">
        <f>'B - raw data'!C$29</f>
        <v>Club</v>
      </c>
      <c r="E69" s="63" t="s">
        <v>63</v>
      </c>
      <c r="F69" s="171"/>
      <c r="G69" s="128">
        <f t="shared" si="1"/>
        <v>-0.0222222222222221</v>
      </c>
      <c r="I69" s="135">
        <v>5</v>
      </c>
      <c r="J69" s="119" t="str">
        <f>$C$69</f>
        <v>b rider 26</v>
      </c>
      <c r="K69" s="112">
        <f>$G$69</f>
        <v>-0.0222222222222221</v>
      </c>
      <c r="L69" s="113">
        <f t="shared" si="7"/>
        <v>-0.0222222222222221</v>
      </c>
      <c r="M69" s="113">
        <f t="shared" si="3"/>
        <v>-0.0222222222222221</v>
      </c>
      <c r="N69" s="114">
        <f t="shared" si="6"/>
        <v>-16.31250000000009</v>
      </c>
    </row>
    <row r="70" spans="1:14" ht="12.75">
      <c r="A70" s="102">
        <v>0.0225694444444444</v>
      </c>
      <c r="B70" s="99">
        <v>55</v>
      </c>
      <c r="C70" s="122" t="str">
        <f>'B - raw data'!B$28</f>
        <v>b rider 25</v>
      </c>
      <c r="D70" s="122" t="str">
        <f>'B - raw data'!C$28</f>
        <v>Club</v>
      </c>
      <c r="E70" s="63" t="s">
        <v>63</v>
      </c>
      <c r="F70" s="171"/>
      <c r="G70" s="128">
        <f t="shared" si="1"/>
        <v>-0.0225694444444444</v>
      </c>
      <c r="I70" s="135">
        <v>6</v>
      </c>
      <c r="J70" s="119" t="str">
        <f>$C$70</f>
        <v>b rider 25</v>
      </c>
      <c r="K70" s="112">
        <f>$G$70</f>
        <v>-0.0225694444444444</v>
      </c>
      <c r="L70" s="113">
        <f t="shared" si="7"/>
        <v>-0.0225694444444444</v>
      </c>
      <c r="M70" s="113">
        <f t="shared" si="3"/>
        <v>-0.0225694444444444</v>
      </c>
      <c r="N70" s="114">
        <f t="shared" si="6"/>
        <v>-16.06153846153849</v>
      </c>
    </row>
    <row r="71" spans="1:14" ht="12.75">
      <c r="A71" s="102">
        <v>0.0229166666666666</v>
      </c>
      <c r="B71" s="99">
        <v>54</v>
      </c>
      <c r="C71" s="122" t="str">
        <f>'B - raw data'!B$27</f>
        <v>b rider 24</v>
      </c>
      <c r="D71" s="122" t="str">
        <f>'B - raw data'!C$27</f>
        <v>Club</v>
      </c>
      <c r="E71" s="63" t="s">
        <v>63</v>
      </c>
      <c r="F71" s="171"/>
      <c r="G71" s="128">
        <f aca="true" t="shared" si="8" ref="G71:G124">F71-A71</f>
        <v>-0.0229166666666666</v>
      </c>
      <c r="I71" s="135">
        <v>7</v>
      </c>
      <c r="J71" s="119" t="str">
        <f>$C$71</f>
        <v>b rider 24</v>
      </c>
      <c r="K71" s="112">
        <f>$G$71</f>
        <v>-0.0229166666666666</v>
      </c>
      <c r="L71" s="113">
        <f t="shared" si="7"/>
        <v>-0.0229166666666666</v>
      </c>
      <c r="M71" s="113">
        <f aca="true" t="shared" si="9" ref="M71:M124">K71-$K$5</f>
        <v>-0.0229166666666666</v>
      </c>
      <c r="N71" s="114">
        <f t="shared" si="6"/>
        <v>-15.818181818181863</v>
      </c>
    </row>
    <row r="72" spans="1:14" ht="12.75">
      <c r="A72" s="102">
        <v>0.0232638888888888</v>
      </c>
      <c r="B72" s="99">
        <v>53</v>
      </c>
      <c r="C72" s="122" t="str">
        <f>'B - raw data'!B$26</f>
        <v>b rider 23</v>
      </c>
      <c r="D72" s="122" t="str">
        <f>'B - raw data'!C$26</f>
        <v>club</v>
      </c>
      <c r="E72" s="63" t="s">
        <v>63</v>
      </c>
      <c r="F72" s="171"/>
      <c r="G72" s="128">
        <f t="shared" si="8"/>
        <v>-0.0232638888888888</v>
      </c>
      <c r="I72" s="135">
        <v>8</v>
      </c>
      <c r="J72" s="119" t="str">
        <f>$C$72</f>
        <v>b rider 23</v>
      </c>
      <c r="K72" s="112">
        <f>$G$72</f>
        <v>-0.0232638888888888</v>
      </c>
      <c r="L72" s="113">
        <f t="shared" si="7"/>
        <v>-0.0232638888888888</v>
      </c>
      <c r="M72" s="113">
        <f t="shared" si="9"/>
        <v>-0.0232638888888888</v>
      </c>
      <c r="N72" s="114">
        <f t="shared" si="6"/>
        <v>-15.582089552238866</v>
      </c>
    </row>
    <row r="73" spans="1:14" ht="12.75">
      <c r="A73" s="102">
        <v>0.023611111111111</v>
      </c>
      <c r="B73" s="99">
        <v>52</v>
      </c>
      <c r="C73" s="122" t="str">
        <f>'B - raw data'!B$25</f>
        <v>Joseph Patrick</v>
      </c>
      <c r="D73" s="122" t="str">
        <f>'B - raw data'!C$25</f>
        <v>Warragul</v>
      </c>
      <c r="E73" s="63" t="s">
        <v>63</v>
      </c>
      <c r="F73" s="171"/>
      <c r="G73" s="128">
        <f t="shared" si="8"/>
        <v>-0.023611111111111</v>
      </c>
      <c r="I73" s="135">
        <v>9</v>
      </c>
      <c r="J73" s="119" t="str">
        <f>$C$73</f>
        <v>Joseph Patrick</v>
      </c>
      <c r="K73" s="112">
        <f>$G$73</f>
        <v>-0.023611111111111</v>
      </c>
      <c r="L73" s="113">
        <f t="shared" si="7"/>
        <v>-0.023611111111111</v>
      </c>
      <c r="M73" s="113">
        <f t="shared" si="9"/>
        <v>-0.023611111111111</v>
      </c>
      <c r="N73" s="114">
        <f t="shared" si="6"/>
        <v>-15.35294117647066</v>
      </c>
    </row>
    <row r="74" spans="1:14" ht="12.75">
      <c r="A74" s="102">
        <v>0.0239583333333332</v>
      </c>
      <c r="B74" s="99">
        <v>51</v>
      </c>
      <c r="C74" s="122" t="str">
        <f>'B - raw data'!B$24</f>
        <v>Aaron Wain</v>
      </c>
      <c r="D74" s="122" t="str">
        <f>'B - raw data'!C$24</f>
        <v>Wellington</v>
      </c>
      <c r="E74" s="63" t="s">
        <v>63</v>
      </c>
      <c r="F74" s="171"/>
      <c r="G74" s="128">
        <f t="shared" si="8"/>
        <v>-0.0239583333333332</v>
      </c>
      <c r="I74" s="135">
        <v>10</v>
      </c>
      <c r="J74" s="119" t="str">
        <f>$C$74</f>
        <v>Aaron Wain</v>
      </c>
      <c r="K74" s="112">
        <f>$G$74</f>
        <v>-0.0239583333333332</v>
      </c>
      <c r="L74" s="113">
        <f t="shared" si="7"/>
        <v>-0.0239583333333332</v>
      </c>
      <c r="M74" s="113">
        <f t="shared" si="9"/>
        <v>-0.0239583333333332</v>
      </c>
      <c r="N74" s="114">
        <f t="shared" si="6"/>
        <v>-15.130434782608777</v>
      </c>
    </row>
    <row r="75" spans="1:14" ht="12.75">
      <c r="A75" s="102">
        <v>0.0243055555555555</v>
      </c>
      <c r="B75" s="99">
        <v>50</v>
      </c>
      <c r="C75" s="122" t="str">
        <f>'B - raw data'!B$23</f>
        <v>Chris Jehu</v>
      </c>
      <c r="D75" s="122" t="str">
        <f>'B - raw data'!C$23</f>
        <v>Wellington</v>
      </c>
      <c r="E75" s="63" t="s">
        <v>63</v>
      </c>
      <c r="F75" s="171"/>
      <c r="G75" s="128">
        <f t="shared" si="8"/>
        <v>-0.0243055555555555</v>
      </c>
      <c r="I75" s="135">
        <v>11</v>
      </c>
      <c r="J75" s="119" t="str">
        <f>$C$75</f>
        <v>Chris Jehu</v>
      </c>
      <c r="K75" s="112">
        <f>$G$75</f>
        <v>-0.0243055555555555</v>
      </c>
      <c r="L75" s="113">
        <f t="shared" si="7"/>
        <v>-0.0243055555555555</v>
      </c>
      <c r="M75" s="113">
        <f t="shared" si="9"/>
        <v>-0.0243055555555555</v>
      </c>
      <c r="N75" s="114">
        <f t="shared" si="6"/>
        <v>-14.914285714285747</v>
      </c>
    </row>
    <row r="76" spans="1:14" ht="12.75">
      <c r="A76" s="102">
        <v>0.0246527777777777</v>
      </c>
      <c r="B76" s="99">
        <v>49</v>
      </c>
      <c r="C76" s="122" t="str">
        <f>'B - raw data'!B$22</f>
        <v>Gary Jago</v>
      </c>
      <c r="D76" s="122" t="str">
        <f>'B - raw data'!C$22</f>
        <v>Wellington</v>
      </c>
      <c r="E76" s="63" t="s">
        <v>63</v>
      </c>
      <c r="F76" s="171"/>
      <c r="G76" s="128">
        <f t="shared" si="8"/>
        <v>-0.0246527777777777</v>
      </c>
      <c r="I76" s="135">
        <v>12</v>
      </c>
      <c r="J76" s="119" t="str">
        <f>$C$76</f>
        <v>Gary Jago</v>
      </c>
      <c r="K76" s="112">
        <f>$G$76</f>
        <v>-0.0246527777777777</v>
      </c>
      <c r="L76" s="113">
        <f t="shared" si="7"/>
        <v>-0.0246527777777777</v>
      </c>
      <c r="M76" s="113">
        <f t="shared" si="9"/>
        <v>-0.0246527777777777</v>
      </c>
      <c r="N76" s="114">
        <f t="shared" si="6"/>
        <v>-14.704225352112722</v>
      </c>
    </row>
    <row r="77" spans="1:14" ht="12.75">
      <c r="A77" s="102">
        <v>0.0249999999999999</v>
      </c>
      <c r="B77" s="99">
        <v>48</v>
      </c>
      <c r="C77" s="122" t="str">
        <f>'B - raw data'!B$21</f>
        <v>Chris Halley</v>
      </c>
      <c r="D77" s="122" t="str">
        <f>'B - raw data'!C$21</f>
        <v>Wellington</v>
      </c>
      <c r="E77" s="63" t="s">
        <v>63</v>
      </c>
      <c r="F77" s="171"/>
      <c r="G77" s="128">
        <f t="shared" si="8"/>
        <v>-0.0249999999999999</v>
      </c>
      <c r="I77" s="135">
        <v>13</v>
      </c>
      <c r="J77" s="119" t="str">
        <f>$C$77</f>
        <v>Chris Halley</v>
      </c>
      <c r="K77" s="112">
        <f>$G$77</f>
        <v>-0.0249999999999999</v>
      </c>
      <c r="L77" s="113">
        <f t="shared" si="7"/>
        <v>-0.0249999999999999</v>
      </c>
      <c r="M77" s="113">
        <f t="shared" si="9"/>
        <v>-0.0249999999999999</v>
      </c>
      <c r="N77" s="114">
        <f t="shared" si="6"/>
        <v>-14.500000000000055</v>
      </c>
    </row>
    <row r="78" spans="1:14" ht="12.75">
      <c r="A78" s="102">
        <v>0.0253472222222221</v>
      </c>
      <c r="B78" s="99">
        <v>47</v>
      </c>
      <c r="C78" s="122" t="str">
        <f>'B - raw data'!B$20</f>
        <v>Kristy Glover</v>
      </c>
      <c r="D78" s="122" t="str">
        <f>'B - raw data'!C$20</f>
        <v>Wellington</v>
      </c>
      <c r="E78" s="63" t="s">
        <v>63</v>
      </c>
      <c r="F78" s="171"/>
      <c r="G78" s="128">
        <f t="shared" si="8"/>
        <v>-0.0253472222222221</v>
      </c>
      <c r="I78" s="135">
        <v>14</v>
      </c>
      <c r="J78" s="119" t="str">
        <f>$C$78</f>
        <v>Kristy Glover</v>
      </c>
      <c r="K78" s="112">
        <f>$G$78</f>
        <v>-0.0253472222222221</v>
      </c>
      <c r="L78" s="113">
        <f t="shared" si="7"/>
        <v>-0.0253472222222221</v>
      </c>
      <c r="M78" s="113">
        <f t="shared" si="9"/>
        <v>-0.0253472222222221</v>
      </c>
      <c r="N78" s="114">
        <f t="shared" si="6"/>
        <v>-14.301369863013766</v>
      </c>
    </row>
    <row r="79" spans="1:14" ht="12.75">
      <c r="A79" s="102">
        <v>0.0256944444444443</v>
      </c>
      <c r="B79" s="99">
        <v>46</v>
      </c>
      <c r="C79" s="122" t="str">
        <f>'B - raw data'!B$19</f>
        <v>Paul Yeatman</v>
      </c>
      <c r="D79" s="122" t="str">
        <f>'B - raw data'!C$19</f>
        <v>Warragul</v>
      </c>
      <c r="E79" s="63" t="s">
        <v>63</v>
      </c>
      <c r="F79" s="171"/>
      <c r="G79" s="128">
        <f t="shared" si="8"/>
        <v>-0.0256944444444443</v>
      </c>
      <c r="I79" s="135">
        <v>15</v>
      </c>
      <c r="J79" s="119" t="str">
        <f>$C$79</f>
        <v>Paul Yeatman</v>
      </c>
      <c r="K79" s="112">
        <f>$G$79</f>
        <v>-0.0256944444444443</v>
      </c>
      <c r="L79" s="113">
        <f t="shared" si="7"/>
        <v>-0.0256944444444443</v>
      </c>
      <c r="M79" s="113">
        <f t="shared" si="9"/>
        <v>-0.0256944444444443</v>
      </c>
      <c r="N79" s="114">
        <f t="shared" si="6"/>
        <v>-14.108108108108185</v>
      </c>
    </row>
    <row r="80" spans="1:14" ht="12.75">
      <c r="A80" s="102">
        <v>0.0260416666666666</v>
      </c>
      <c r="B80" s="99">
        <v>45</v>
      </c>
      <c r="C80" s="122" t="str">
        <f>'B - raw data'!B$18</f>
        <v>Jack Walk</v>
      </c>
      <c r="D80" s="122" t="str">
        <f>'B - raw data'!C$18</f>
        <v>Warragul</v>
      </c>
      <c r="E80" s="63" t="s">
        <v>63</v>
      </c>
      <c r="F80" s="171"/>
      <c r="G80" s="128">
        <f t="shared" si="8"/>
        <v>-0.0260416666666666</v>
      </c>
      <c r="I80" s="135">
        <v>16</v>
      </c>
      <c r="J80" s="119" t="str">
        <f>$C$80</f>
        <v>Jack Walk</v>
      </c>
      <c r="K80" s="112">
        <f>$G$80</f>
        <v>-0.0260416666666666</v>
      </c>
      <c r="L80" s="113">
        <f t="shared" si="7"/>
        <v>-0.0260416666666666</v>
      </c>
      <c r="M80" s="113">
        <f t="shared" si="9"/>
        <v>-0.0260416666666666</v>
      </c>
      <c r="N80" s="114">
        <f t="shared" si="6"/>
        <v>-13.920000000000035</v>
      </c>
    </row>
    <row r="81" spans="1:14" ht="12.75">
      <c r="A81" s="102">
        <v>0.0263888888888888</v>
      </c>
      <c r="B81" s="99">
        <v>44</v>
      </c>
      <c r="C81" s="122" t="str">
        <f>'B - raw data'!B$17</f>
        <v>Geoffrey Thomson</v>
      </c>
      <c r="D81" s="122" t="str">
        <f>'B - raw data'!C$17</f>
        <v>Warragul</v>
      </c>
      <c r="E81" s="63" t="s">
        <v>63</v>
      </c>
      <c r="F81" s="171"/>
      <c r="G81" s="128">
        <f t="shared" si="8"/>
        <v>-0.0263888888888888</v>
      </c>
      <c r="I81" s="135">
        <v>17</v>
      </c>
      <c r="J81" s="119" t="str">
        <f>$C$81</f>
        <v>Geoffrey Thomson</v>
      </c>
      <c r="K81" s="112">
        <f>$G$81</f>
        <v>-0.0263888888888888</v>
      </c>
      <c r="L81" s="113">
        <f t="shared" si="7"/>
        <v>-0.0263888888888888</v>
      </c>
      <c r="M81" s="113">
        <f t="shared" si="9"/>
        <v>-0.0263888888888888</v>
      </c>
      <c r="N81" s="114">
        <f t="shared" si="6"/>
        <v>-13.736842105263204</v>
      </c>
    </row>
    <row r="82" spans="1:14" ht="12.75">
      <c r="A82" s="102">
        <v>0.026736111111111</v>
      </c>
      <c r="B82" s="99">
        <v>43</v>
      </c>
      <c r="C82" s="122" t="str">
        <f>'B - raw data'!B$16</f>
        <v>Rob Monk</v>
      </c>
      <c r="D82" s="122" t="str">
        <f>'B - raw data'!C$16</f>
        <v>Warragul</v>
      </c>
      <c r="E82" s="63" t="s">
        <v>63</v>
      </c>
      <c r="F82" s="171"/>
      <c r="G82" s="128">
        <f t="shared" si="8"/>
        <v>-0.026736111111111</v>
      </c>
      <c r="I82" s="135">
        <v>18</v>
      </c>
      <c r="J82" s="119" t="str">
        <f>$C$82</f>
        <v>Rob Monk</v>
      </c>
      <c r="K82" s="112">
        <f>$G$82</f>
        <v>-0.026736111111111</v>
      </c>
      <c r="L82" s="113">
        <f t="shared" si="7"/>
        <v>-0.026736111111111</v>
      </c>
      <c r="M82" s="113">
        <f t="shared" si="9"/>
        <v>-0.026736111111111</v>
      </c>
      <c r="N82" s="114">
        <f t="shared" si="6"/>
        <v>-13.558441558441615</v>
      </c>
    </row>
    <row r="83" spans="1:14" ht="12.75">
      <c r="A83" s="102">
        <v>0.0270833333333332</v>
      </c>
      <c r="B83" s="99">
        <v>42</v>
      </c>
      <c r="C83" s="122" t="str">
        <f>'B - raw data'!B$15</f>
        <v>Cyrus Monk</v>
      </c>
      <c r="D83" s="122" t="str">
        <f>'B - raw data'!C$15</f>
        <v>Warragul</v>
      </c>
      <c r="E83" s="63" t="s">
        <v>63</v>
      </c>
      <c r="F83" s="171"/>
      <c r="G83" s="128">
        <f t="shared" si="8"/>
        <v>-0.0270833333333332</v>
      </c>
      <c r="I83" s="135">
        <v>19</v>
      </c>
      <c r="J83" s="119" t="str">
        <f>$C$83</f>
        <v>Cyrus Monk</v>
      </c>
      <c r="K83" s="112">
        <f>$G$83</f>
        <v>-0.0270833333333332</v>
      </c>
      <c r="L83" s="113">
        <f t="shared" si="7"/>
        <v>-0.0270833333333332</v>
      </c>
      <c r="M83" s="113">
        <f t="shared" si="9"/>
        <v>-0.0270833333333332</v>
      </c>
      <c r="N83" s="114">
        <f t="shared" si="6"/>
        <v>-13.384615384615449</v>
      </c>
    </row>
    <row r="84" spans="1:14" ht="12.75">
      <c r="A84" s="102">
        <v>0.0274305555555554</v>
      </c>
      <c r="B84" s="99">
        <v>41</v>
      </c>
      <c r="C84" s="122" t="str">
        <f>'B - raw data'!B$14</f>
        <v>Glenn Marriott</v>
      </c>
      <c r="D84" s="122" t="str">
        <f>'B - raw data'!C$14</f>
        <v>Warragul</v>
      </c>
      <c r="E84" s="63" t="s">
        <v>63</v>
      </c>
      <c r="F84" s="171"/>
      <c r="G84" s="128">
        <f t="shared" si="8"/>
        <v>-0.0274305555555554</v>
      </c>
      <c r="I84" s="135">
        <v>20</v>
      </c>
      <c r="J84" s="119" t="str">
        <f>$C$84</f>
        <v>Glenn Marriott</v>
      </c>
      <c r="K84" s="112">
        <f>$G$84</f>
        <v>-0.0274305555555554</v>
      </c>
      <c r="L84" s="113">
        <f t="shared" si="7"/>
        <v>-0.0274305555555554</v>
      </c>
      <c r="M84" s="113">
        <f t="shared" si="9"/>
        <v>-0.0274305555555554</v>
      </c>
      <c r="N84" s="114">
        <f t="shared" si="6"/>
        <v>-13.215189873417795</v>
      </c>
    </row>
    <row r="85" spans="1:14" ht="12.75">
      <c r="A85" s="102">
        <v>0.0277777777777777</v>
      </c>
      <c r="B85" s="99">
        <v>40</v>
      </c>
      <c r="C85" s="122" t="str">
        <f>'B - raw data'!B$13</f>
        <v>James Lalor</v>
      </c>
      <c r="D85" s="122" t="str">
        <f>'B - raw data'!C$13</f>
        <v>Warragul</v>
      </c>
      <c r="E85" s="63" t="s">
        <v>63</v>
      </c>
      <c r="F85" s="171"/>
      <c r="G85" s="128">
        <f t="shared" si="8"/>
        <v>-0.0277777777777777</v>
      </c>
      <c r="I85" s="135">
        <v>21</v>
      </c>
      <c r="J85" s="119" t="str">
        <f>$C$85</f>
        <v>James Lalor</v>
      </c>
      <c r="K85" s="112">
        <f>$G$85</f>
        <v>-0.0277777777777777</v>
      </c>
      <c r="L85" s="113">
        <f t="shared" si="7"/>
        <v>-0.0277777777777777</v>
      </c>
      <c r="M85" s="113">
        <f t="shared" si="9"/>
        <v>-0.0277777777777777</v>
      </c>
      <c r="N85" s="114">
        <f t="shared" si="6"/>
        <v>-13.050000000000036</v>
      </c>
    </row>
    <row r="86" spans="1:14" ht="12.75">
      <c r="A86" s="102">
        <v>0.0281249999999999</v>
      </c>
      <c r="B86" s="99">
        <v>39</v>
      </c>
      <c r="C86" s="122" t="str">
        <f>'B - raw data'!B$12</f>
        <v>Ross Henry</v>
      </c>
      <c r="D86" s="122" t="str">
        <f>'B - raw data'!C$12</f>
        <v>Warragul</v>
      </c>
      <c r="E86" s="63" t="s">
        <v>63</v>
      </c>
      <c r="F86" s="171"/>
      <c r="G86" s="128">
        <f t="shared" si="8"/>
        <v>-0.0281249999999999</v>
      </c>
      <c r="I86" s="135">
        <v>22</v>
      </c>
      <c r="J86" s="119" t="str">
        <f>$C$86</f>
        <v>Ross Henry</v>
      </c>
      <c r="K86" s="112">
        <f>$G$86</f>
        <v>-0.0281249999999999</v>
      </c>
      <c r="L86" s="113">
        <f t="shared" si="7"/>
        <v>-0.0281249999999999</v>
      </c>
      <c r="M86" s="113">
        <f t="shared" si="9"/>
        <v>-0.0281249999999999</v>
      </c>
      <c r="N86" s="114">
        <f t="shared" si="6"/>
        <v>-12.888888888888934</v>
      </c>
    </row>
    <row r="87" spans="1:14" ht="12.75">
      <c r="A87" s="102">
        <v>0.0284722222222221</v>
      </c>
      <c r="B87" s="99">
        <v>38</v>
      </c>
      <c r="C87" s="122" t="str">
        <f>'B - raw data'!B$11</f>
        <v>Leigh Hauxwell</v>
      </c>
      <c r="D87" s="122" t="str">
        <f>'B - raw data'!C$11</f>
        <v>Warragul</v>
      </c>
      <c r="E87" s="63" t="s">
        <v>63</v>
      </c>
      <c r="F87" s="171"/>
      <c r="G87" s="128">
        <f t="shared" si="8"/>
        <v>-0.0284722222222221</v>
      </c>
      <c r="I87" s="135">
        <v>23</v>
      </c>
      <c r="J87" s="119" t="str">
        <f>$C$87</f>
        <v>Leigh Hauxwell</v>
      </c>
      <c r="K87" s="112">
        <f>$G$87</f>
        <v>-0.0284722222222221</v>
      </c>
      <c r="L87" s="113">
        <f t="shared" si="7"/>
        <v>-0.0284722222222221</v>
      </c>
      <c r="M87" s="113">
        <f t="shared" si="9"/>
        <v>-0.0284722222222221</v>
      </c>
      <c r="N87" s="114">
        <f t="shared" si="6"/>
        <v>-12.731707317073223</v>
      </c>
    </row>
    <row r="88" spans="1:14" ht="12.75">
      <c r="A88" s="102">
        <v>0.0288194444444443</v>
      </c>
      <c r="B88" s="99">
        <v>37</v>
      </c>
      <c r="C88" s="122" t="str">
        <f>'B - raw data'!B$10</f>
        <v>Peter Finlayson</v>
      </c>
      <c r="D88" s="122" t="str">
        <f>'B - raw data'!C$10</f>
        <v>Warragul</v>
      </c>
      <c r="E88" s="63" t="s">
        <v>63</v>
      </c>
      <c r="F88" s="171"/>
      <c r="G88" s="128">
        <f t="shared" si="8"/>
        <v>-0.0288194444444443</v>
      </c>
      <c r="I88" s="135">
        <v>24</v>
      </c>
      <c r="J88" s="119" t="str">
        <f>$C$88</f>
        <v>Peter Finlayson</v>
      </c>
      <c r="K88" s="112">
        <f>$G$88</f>
        <v>-0.0288194444444443</v>
      </c>
      <c r="L88" s="113">
        <f t="shared" si="7"/>
        <v>-0.0288194444444443</v>
      </c>
      <c r="M88" s="113">
        <f t="shared" si="9"/>
        <v>-0.0288194444444443</v>
      </c>
      <c r="N88" s="114">
        <f t="shared" si="6"/>
        <v>-12.57831325301211</v>
      </c>
    </row>
    <row r="89" spans="1:14" ht="12.75">
      <c r="A89" s="102">
        <v>0.0291666666666665</v>
      </c>
      <c r="B89" s="99">
        <v>36</v>
      </c>
      <c r="C89" s="122" t="str">
        <f>'B - raw data'!B$9</f>
        <v>Charles Davine</v>
      </c>
      <c r="D89" s="122" t="str">
        <f>'B - raw data'!C$9</f>
        <v>Warragul</v>
      </c>
      <c r="E89" s="63" t="s">
        <v>63</v>
      </c>
      <c r="F89" s="171"/>
      <c r="G89" s="128">
        <f t="shared" si="8"/>
        <v>-0.0291666666666665</v>
      </c>
      <c r="I89" s="135">
        <v>25</v>
      </c>
      <c r="J89" s="119" t="str">
        <f>$C$89</f>
        <v>Charles Davine</v>
      </c>
      <c r="K89" s="112">
        <f>$G$89</f>
        <v>-0.0291666666666665</v>
      </c>
      <c r="L89" s="113">
        <f t="shared" si="7"/>
        <v>-0.0291666666666665</v>
      </c>
      <c r="M89" s="113">
        <f t="shared" si="9"/>
        <v>-0.0291666666666665</v>
      </c>
      <c r="N89" s="114">
        <f t="shared" si="6"/>
        <v>-12.4285714285715</v>
      </c>
    </row>
    <row r="90" spans="1:14" ht="12.75">
      <c r="A90" s="102">
        <v>0.0295138888888888</v>
      </c>
      <c r="B90" s="99">
        <v>35</v>
      </c>
      <c r="C90" s="122" t="str">
        <f>'B - raw data'!B$8</f>
        <v>Tony Smith</v>
      </c>
      <c r="D90" s="122" t="str">
        <f>'B - raw data'!C$8</f>
        <v>Leongatha</v>
      </c>
      <c r="E90" s="63" t="s">
        <v>63</v>
      </c>
      <c r="F90" s="171"/>
      <c r="G90" s="128">
        <f t="shared" si="8"/>
        <v>-0.0295138888888888</v>
      </c>
      <c r="I90" s="135">
        <v>26</v>
      </c>
      <c r="J90" s="119" t="str">
        <f>$C$90</f>
        <v>Tony Smith</v>
      </c>
      <c r="K90" s="112">
        <f>$G$90</f>
        <v>-0.0295138888888888</v>
      </c>
      <c r="L90" s="113">
        <f t="shared" si="7"/>
        <v>-0.0295138888888888</v>
      </c>
      <c r="M90" s="113">
        <f t="shared" si="9"/>
        <v>-0.0295138888888888</v>
      </c>
      <c r="N90" s="114">
        <f t="shared" si="6"/>
        <v>-12.282352941176505</v>
      </c>
    </row>
    <row r="91" spans="1:14" ht="12.75">
      <c r="A91" s="102">
        <v>0.029861111111111</v>
      </c>
      <c r="B91" s="99">
        <v>34</v>
      </c>
      <c r="C91" s="122" t="str">
        <f>'B - raw data'!B$7</f>
        <v>Kevin Feely</v>
      </c>
      <c r="D91" s="122" t="str">
        <f>'B - raw data'!C$7</f>
        <v>Leongatha</v>
      </c>
      <c r="E91" s="63" t="s">
        <v>63</v>
      </c>
      <c r="F91" s="171"/>
      <c r="G91" s="128">
        <f t="shared" si="8"/>
        <v>-0.029861111111111</v>
      </c>
      <c r="I91" s="135">
        <v>27</v>
      </c>
      <c r="J91" s="119" t="str">
        <f>$C$91</f>
        <v>Kevin Feely</v>
      </c>
      <c r="K91" s="112">
        <f>$G$91</f>
        <v>-0.029861111111111</v>
      </c>
      <c r="L91" s="113">
        <f t="shared" si="7"/>
        <v>-0.029861111111111</v>
      </c>
      <c r="M91" s="113">
        <f t="shared" si="9"/>
        <v>-0.029861111111111</v>
      </c>
      <c r="N91" s="114">
        <f t="shared" si="6"/>
        <v>-12.139534883720975</v>
      </c>
    </row>
    <row r="92" spans="1:14" ht="12.75">
      <c r="A92" s="102">
        <v>0.0302083333333332</v>
      </c>
      <c r="B92" s="99">
        <v>33</v>
      </c>
      <c r="C92" s="122" t="str">
        <f>'B - raw data'!B$6</f>
        <v>Paul Makepeace</v>
      </c>
      <c r="D92" s="122" t="str">
        <f>'B - raw data'!C$6</f>
        <v>Latrobe City</v>
      </c>
      <c r="E92" s="63" t="s">
        <v>63</v>
      </c>
      <c r="F92" s="171"/>
      <c r="G92" s="128">
        <f t="shared" si="8"/>
        <v>-0.0302083333333332</v>
      </c>
      <c r="I92" s="135">
        <v>28</v>
      </c>
      <c r="J92" s="119" t="str">
        <f>$C$92</f>
        <v>Paul Makepeace</v>
      </c>
      <c r="K92" s="112">
        <f>$G$92</f>
        <v>-0.0302083333333332</v>
      </c>
      <c r="L92" s="113">
        <f t="shared" si="7"/>
        <v>-0.0302083333333332</v>
      </c>
      <c r="M92" s="113">
        <f t="shared" si="9"/>
        <v>-0.0302083333333332</v>
      </c>
      <c r="N92" s="114">
        <f t="shared" si="6"/>
        <v>-12.000000000000052</v>
      </c>
    </row>
    <row r="93" spans="1:14" ht="12.75">
      <c r="A93" s="102">
        <v>0.0305555555555554</v>
      </c>
      <c r="B93" s="99">
        <v>32</v>
      </c>
      <c r="C93" s="122" t="str">
        <f>'B - raw data'!B$5</f>
        <v>David McLean</v>
      </c>
      <c r="D93" s="122" t="str">
        <f>'B - raw data'!C$5</f>
        <v>Bairnsdale</v>
      </c>
      <c r="E93" s="63" t="s">
        <v>63</v>
      </c>
      <c r="F93" s="171"/>
      <c r="G93" s="128">
        <f t="shared" si="8"/>
        <v>-0.0305555555555554</v>
      </c>
      <c r="I93" s="135">
        <v>29</v>
      </c>
      <c r="J93" s="119" t="str">
        <f>$C$93</f>
        <v>David McLean</v>
      </c>
      <c r="K93" s="112">
        <f>$G$93</f>
        <v>-0.0305555555555554</v>
      </c>
      <c r="L93" s="113">
        <f t="shared" si="7"/>
        <v>-0.0305555555555554</v>
      </c>
      <c r="M93" s="113">
        <f t="shared" si="9"/>
        <v>-0.0305555555555554</v>
      </c>
      <c r="N93" s="114">
        <f t="shared" si="6"/>
        <v>-11.863636363636422</v>
      </c>
    </row>
    <row r="94" spans="1:14" ht="13.5" thickBot="1">
      <c r="A94" s="103">
        <v>0.0309027777777776</v>
      </c>
      <c r="B94" s="104">
        <v>31</v>
      </c>
      <c r="C94" s="124" t="str">
        <f>'B - raw data'!B$4</f>
        <v>Tim Boote</v>
      </c>
      <c r="D94" s="124" t="str">
        <f>'B - raw data'!C$4</f>
        <v>Bairnsdale </v>
      </c>
      <c r="E94" s="65" t="s">
        <v>63</v>
      </c>
      <c r="F94" s="174"/>
      <c r="G94" s="131">
        <f t="shared" si="8"/>
        <v>-0.0309027777777776</v>
      </c>
      <c r="I94" s="135">
        <v>30</v>
      </c>
      <c r="J94" s="119" t="str">
        <f>$C$94</f>
        <v>Tim Boote</v>
      </c>
      <c r="K94" s="112">
        <f>$G$94</f>
        <v>-0.0309027777777776</v>
      </c>
      <c r="L94" s="113">
        <f t="shared" si="7"/>
        <v>-0.0309027777777776</v>
      </c>
      <c r="M94" s="113">
        <f t="shared" si="9"/>
        <v>-0.0309027777777776</v>
      </c>
      <c r="N94" s="114">
        <f t="shared" si="6"/>
        <v>-11.730337078651752</v>
      </c>
    </row>
    <row r="95" spans="1:14" ht="12.75">
      <c r="A95" s="100">
        <v>0.0312499999999999</v>
      </c>
      <c r="B95" s="101">
        <v>30</v>
      </c>
      <c r="C95" s="121" t="str">
        <f>'A - raw data'!B$34</f>
        <v>a rider 30</v>
      </c>
      <c r="D95" s="121" t="str">
        <f>'A - raw data'!C$34</f>
        <v>Club</v>
      </c>
      <c r="E95" s="64" t="s">
        <v>64</v>
      </c>
      <c r="F95" s="170"/>
      <c r="G95" s="127">
        <f t="shared" si="8"/>
        <v>-0.0312499999999999</v>
      </c>
      <c r="I95" s="135">
        <v>1</v>
      </c>
      <c r="J95" s="119" t="str">
        <f>$C$95</f>
        <v>a rider 30</v>
      </c>
      <c r="K95" s="112">
        <f>$G$95</f>
        <v>-0.0312499999999999</v>
      </c>
      <c r="L95" s="120" t="s">
        <v>184</v>
      </c>
      <c r="M95" s="113">
        <f t="shared" si="9"/>
        <v>-0.0312499999999999</v>
      </c>
      <c r="N95" s="114">
        <f>$B$2/(K95*24)</f>
        <v>-11.600000000000037</v>
      </c>
    </row>
    <row r="96" spans="1:14" ht="12.75">
      <c r="A96" s="102">
        <v>0.0315972222222221</v>
      </c>
      <c r="B96" s="99">
        <v>29</v>
      </c>
      <c r="C96" s="122" t="str">
        <f>'A - raw data'!B$33</f>
        <v>a rider 29</v>
      </c>
      <c r="D96" s="122" t="str">
        <f>'A - raw data'!C$33</f>
        <v>Club</v>
      </c>
      <c r="E96" s="63" t="s">
        <v>64</v>
      </c>
      <c r="F96" s="171"/>
      <c r="G96" s="128">
        <f t="shared" si="8"/>
        <v>-0.0315972222222221</v>
      </c>
      <c r="I96" s="135">
        <v>2</v>
      </c>
      <c r="J96" s="119" t="str">
        <f>$C$96</f>
        <v>a rider 29</v>
      </c>
      <c r="K96" s="112">
        <f>$G$96</f>
        <v>-0.0315972222222221</v>
      </c>
      <c r="L96" s="113">
        <f>K96-$K$5</f>
        <v>-0.0315972222222221</v>
      </c>
      <c r="M96" s="113">
        <f t="shared" si="9"/>
        <v>-0.0315972222222221</v>
      </c>
      <c r="N96" s="114">
        <f aca="true" t="shared" si="10" ref="N96:N124">$B$2/(K96*24)</f>
        <v>-11.472527472527515</v>
      </c>
    </row>
    <row r="97" spans="1:14" ht="12.75">
      <c r="A97" s="102">
        <v>0.0319444444444443</v>
      </c>
      <c r="B97" s="99">
        <v>28</v>
      </c>
      <c r="C97" s="122" t="str">
        <f>'A - raw data'!B$32</f>
        <v>a rider 28</v>
      </c>
      <c r="D97" s="122" t="str">
        <f>'A - raw data'!C$32</f>
        <v>Club</v>
      </c>
      <c r="E97" s="63" t="s">
        <v>64</v>
      </c>
      <c r="F97" s="171"/>
      <c r="G97" s="128">
        <f t="shared" si="8"/>
        <v>-0.0319444444444443</v>
      </c>
      <c r="I97" s="135">
        <v>3</v>
      </c>
      <c r="J97" s="119" t="str">
        <f>$C$97</f>
        <v>a rider 28</v>
      </c>
      <c r="K97" s="112">
        <f>$G$97</f>
        <v>-0.0319444444444443</v>
      </c>
      <c r="L97" s="113">
        <f aca="true" t="shared" si="11" ref="L97:L124">K97-$K$5</f>
        <v>-0.0319444444444443</v>
      </c>
      <c r="M97" s="113">
        <f t="shared" si="9"/>
        <v>-0.0319444444444443</v>
      </c>
      <c r="N97" s="114">
        <f t="shared" si="10"/>
        <v>-11.347826086956571</v>
      </c>
    </row>
    <row r="98" spans="1:14" ht="12.75">
      <c r="A98" s="102">
        <v>0.0322916666666665</v>
      </c>
      <c r="B98" s="99">
        <v>27</v>
      </c>
      <c r="C98" s="122" t="str">
        <f>'A - raw data'!B$31</f>
        <v>a rider 27</v>
      </c>
      <c r="D98" s="122" t="str">
        <f>'A - raw data'!C$31</f>
        <v>Club</v>
      </c>
      <c r="E98" s="63" t="s">
        <v>64</v>
      </c>
      <c r="F98" s="171"/>
      <c r="G98" s="128">
        <f t="shared" si="8"/>
        <v>-0.0322916666666665</v>
      </c>
      <c r="I98" s="135">
        <v>4</v>
      </c>
      <c r="J98" s="119" t="str">
        <f>$C$98</f>
        <v>a rider 27</v>
      </c>
      <c r="K98" s="112">
        <f>$G$98</f>
        <v>-0.0322916666666665</v>
      </c>
      <c r="L98" s="113">
        <f t="shared" si="11"/>
        <v>-0.0322916666666665</v>
      </c>
      <c r="M98" s="113">
        <f t="shared" si="9"/>
        <v>-0.0322916666666665</v>
      </c>
      <c r="N98" s="114">
        <f t="shared" si="10"/>
        <v>-11.225806451612959</v>
      </c>
    </row>
    <row r="99" spans="1:14" ht="12.75">
      <c r="A99" s="102">
        <v>0.0326388888888888</v>
      </c>
      <c r="B99" s="99">
        <v>26</v>
      </c>
      <c r="C99" s="122" t="str">
        <f>'A - raw data'!B$30</f>
        <v>a rider 26</v>
      </c>
      <c r="D99" s="122" t="str">
        <f>'A - raw data'!C$30</f>
        <v>Club</v>
      </c>
      <c r="E99" s="63" t="s">
        <v>64</v>
      </c>
      <c r="F99" s="171"/>
      <c r="G99" s="128">
        <f t="shared" si="8"/>
        <v>-0.0326388888888888</v>
      </c>
      <c r="I99" s="135">
        <v>5</v>
      </c>
      <c r="J99" s="119" t="str">
        <f>$C$99</f>
        <v>a rider 26</v>
      </c>
      <c r="K99" s="112">
        <f>$G$99</f>
        <v>-0.0326388888888888</v>
      </c>
      <c r="L99" s="113">
        <f t="shared" si="11"/>
        <v>-0.0326388888888888</v>
      </c>
      <c r="M99" s="113">
        <f t="shared" si="9"/>
        <v>-0.0326388888888888</v>
      </c>
      <c r="N99" s="114">
        <f t="shared" si="10"/>
        <v>-11.106382978723433</v>
      </c>
    </row>
    <row r="100" spans="1:14" ht="12.75">
      <c r="A100" s="102">
        <v>0.032986111111111</v>
      </c>
      <c r="B100" s="99">
        <v>25</v>
      </c>
      <c r="C100" s="122" t="str">
        <f>'A - raw data'!B$29</f>
        <v>a rider 25</v>
      </c>
      <c r="D100" s="122" t="str">
        <f>'A - raw data'!C$29</f>
        <v>Club</v>
      </c>
      <c r="E100" s="63" t="s">
        <v>64</v>
      </c>
      <c r="F100" s="171"/>
      <c r="G100" s="128">
        <f t="shared" si="8"/>
        <v>-0.032986111111111</v>
      </c>
      <c r="I100" s="135">
        <v>6</v>
      </c>
      <c r="J100" s="119" t="str">
        <f>$C$100</f>
        <v>a rider 25</v>
      </c>
      <c r="K100" s="112">
        <f>$G$100</f>
        <v>-0.032986111111111</v>
      </c>
      <c r="L100" s="113">
        <f t="shared" si="11"/>
        <v>-0.032986111111111</v>
      </c>
      <c r="M100" s="113">
        <f t="shared" si="9"/>
        <v>-0.032986111111111</v>
      </c>
      <c r="N100" s="114">
        <f t="shared" si="10"/>
        <v>-10.989473684210562</v>
      </c>
    </row>
    <row r="101" spans="1:14" ht="12.75">
      <c r="A101" s="102">
        <v>0.0333333333333332</v>
      </c>
      <c r="B101" s="99">
        <v>24</v>
      </c>
      <c r="C101" s="122" t="str">
        <f>'A - raw data'!B$28</f>
        <v>a rider 24</v>
      </c>
      <c r="D101" s="122" t="str">
        <f>'A - raw data'!C$28</f>
        <v>Club</v>
      </c>
      <c r="E101" s="63" t="s">
        <v>64</v>
      </c>
      <c r="F101" s="171"/>
      <c r="G101" s="128">
        <f t="shared" si="8"/>
        <v>-0.0333333333333332</v>
      </c>
      <c r="I101" s="135">
        <v>7</v>
      </c>
      <c r="J101" s="119" t="str">
        <f>$C$101</f>
        <v>a rider 24</v>
      </c>
      <c r="K101" s="112">
        <f>$G$101</f>
        <v>-0.0333333333333332</v>
      </c>
      <c r="L101" s="113">
        <f t="shared" si="11"/>
        <v>-0.0333333333333332</v>
      </c>
      <c r="M101" s="113">
        <f t="shared" si="9"/>
        <v>-0.0333333333333332</v>
      </c>
      <c r="N101" s="114">
        <f t="shared" si="10"/>
        <v>-10.875000000000043</v>
      </c>
    </row>
    <row r="102" spans="1:14" ht="12.75">
      <c r="A102" s="102">
        <v>0.0336805555555554</v>
      </c>
      <c r="B102" s="99">
        <v>23</v>
      </c>
      <c r="C102" s="122" t="str">
        <f>'A - raw data'!B$27</f>
        <v>a rider 23</v>
      </c>
      <c r="D102" s="122" t="str">
        <f>'A - raw data'!C$27</f>
        <v>club</v>
      </c>
      <c r="E102" s="63" t="s">
        <v>64</v>
      </c>
      <c r="F102" s="171"/>
      <c r="G102" s="128">
        <f t="shared" si="8"/>
        <v>-0.0336805555555554</v>
      </c>
      <c r="I102" s="135">
        <v>8</v>
      </c>
      <c r="J102" s="119" t="str">
        <f>$C$102</f>
        <v>a rider 23</v>
      </c>
      <c r="K102" s="112">
        <f>$G$102</f>
        <v>-0.0336805555555554</v>
      </c>
      <c r="L102" s="113">
        <f t="shared" si="11"/>
        <v>-0.0336805555555554</v>
      </c>
      <c r="M102" s="113">
        <f t="shared" si="9"/>
        <v>-0.0336805555555554</v>
      </c>
      <c r="N102" s="114">
        <f t="shared" si="10"/>
        <v>-10.762886597938193</v>
      </c>
    </row>
    <row r="103" spans="1:14" ht="12.75">
      <c r="A103" s="102">
        <v>0.0340277777777776</v>
      </c>
      <c r="B103" s="99">
        <v>22</v>
      </c>
      <c r="C103" s="122" t="str">
        <f>'A - raw data'!B$26</f>
        <v>a rider 22</v>
      </c>
      <c r="D103" s="122" t="str">
        <f>'A - raw data'!C$26</f>
        <v>Club</v>
      </c>
      <c r="E103" s="63" t="s">
        <v>64</v>
      </c>
      <c r="F103" s="171"/>
      <c r="G103" s="128">
        <f t="shared" si="8"/>
        <v>-0.0340277777777776</v>
      </c>
      <c r="I103" s="135">
        <v>9</v>
      </c>
      <c r="J103" s="119" t="str">
        <f>$C$103</f>
        <v>a rider 22</v>
      </c>
      <c r="K103" s="112">
        <f>$G$103</f>
        <v>-0.0340277777777776</v>
      </c>
      <c r="L103" s="113">
        <f t="shared" si="11"/>
        <v>-0.0340277777777776</v>
      </c>
      <c r="M103" s="113">
        <f t="shared" si="9"/>
        <v>-0.0340277777777776</v>
      </c>
      <c r="N103" s="114">
        <f t="shared" si="10"/>
        <v>-10.65306122448985</v>
      </c>
    </row>
    <row r="104" spans="1:14" ht="12.75">
      <c r="A104" s="102">
        <v>0.0343749999999999</v>
      </c>
      <c r="B104" s="99">
        <v>21</v>
      </c>
      <c r="C104" s="122" t="str">
        <f>'A - raw data'!B$25</f>
        <v>a rider 21</v>
      </c>
      <c r="D104" s="122" t="str">
        <f>'A - raw data'!C$25</f>
        <v>Club</v>
      </c>
      <c r="E104" s="63" t="s">
        <v>64</v>
      </c>
      <c r="F104" s="171"/>
      <c r="G104" s="128">
        <f t="shared" si="8"/>
        <v>-0.0343749999999999</v>
      </c>
      <c r="I104" s="135">
        <v>10</v>
      </c>
      <c r="J104" s="119" t="str">
        <f>$C$104</f>
        <v>a rider 21</v>
      </c>
      <c r="K104" s="112">
        <f>$G$104</f>
        <v>-0.0343749999999999</v>
      </c>
      <c r="L104" s="113">
        <f t="shared" si="11"/>
        <v>-0.0343749999999999</v>
      </c>
      <c r="M104" s="113">
        <f t="shared" si="9"/>
        <v>-0.0343749999999999</v>
      </c>
      <c r="N104" s="114">
        <f t="shared" si="10"/>
        <v>-10.545454545454577</v>
      </c>
    </row>
    <row r="105" spans="1:14" ht="12.75">
      <c r="A105" s="102">
        <v>0.0347222222222221</v>
      </c>
      <c r="B105" s="99">
        <v>20</v>
      </c>
      <c r="C105" s="122" t="str">
        <f>'A - raw data'!B$24</f>
        <v>a rider 20</v>
      </c>
      <c r="D105" s="122" t="str">
        <f>'A - raw data'!C$24</f>
        <v>Club</v>
      </c>
      <c r="E105" s="63" t="s">
        <v>64</v>
      </c>
      <c r="F105" s="171"/>
      <c r="G105" s="128">
        <f t="shared" si="8"/>
        <v>-0.0347222222222221</v>
      </c>
      <c r="I105" s="135">
        <v>11</v>
      </c>
      <c r="J105" s="119" t="str">
        <f>$C$105</f>
        <v>a rider 20</v>
      </c>
      <c r="K105" s="112">
        <f>$G$105</f>
        <v>-0.0347222222222221</v>
      </c>
      <c r="L105" s="113">
        <f t="shared" si="11"/>
        <v>-0.0347222222222221</v>
      </c>
      <c r="M105" s="113">
        <f t="shared" si="9"/>
        <v>-0.0347222222222221</v>
      </c>
      <c r="N105" s="114">
        <f t="shared" si="10"/>
        <v>-10.440000000000037</v>
      </c>
    </row>
    <row r="106" spans="1:14" ht="12.75">
      <c r="A106" s="102">
        <v>0.0350694444444443</v>
      </c>
      <c r="B106" s="99">
        <v>19</v>
      </c>
      <c r="C106" s="122" t="str">
        <f>'A - raw data'!B$23</f>
        <v>a rider 19</v>
      </c>
      <c r="D106" s="122" t="str">
        <f>'A - raw data'!C$23</f>
        <v>Club</v>
      </c>
      <c r="E106" s="63" t="s">
        <v>64</v>
      </c>
      <c r="F106" s="171"/>
      <c r="G106" s="128">
        <f t="shared" si="8"/>
        <v>-0.0350694444444443</v>
      </c>
      <c r="I106" s="135">
        <v>12</v>
      </c>
      <c r="J106" s="119" t="str">
        <f>$C$106</f>
        <v>a rider 19</v>
      </c>
      <c r="K106" s="112">
        <f>$G$106</f>
        <v>-0.0350694444444443</v>
      </c>
      <c r="L106" s="113">
        <f t="shared" si="11"/>
        <v>-0.0350694444444443</v>
      </c>
      <c r="M106" s="113">
        <f t="shared" si="9"/>
        <v>-0.0350694444444443</v>
      </c>
      <c r="N106" s="114">
        <f t="shared" si="10"/>
        <v>-10.336633663366378</v>
      </c>
    </row>
    <row r="107" spans="1:14" ht="12.75">
      <c r="A107" s="102">
        <v>0.0354166666666665</v>
      </c>
      <c r="B107" s="99">
        <v>18</v>
      </c>
      <c r="C107" s="122" t="str">
        <f>'A - raw data'!B$22</f>
        <v>a rider 18</v>
      </c>
      <c r="D107" s="122" t="str">
        <f>'A - raw data'!C$22</f>
        <v>Club</v>
      </c>
      <c r="E107" s="63" t="s">
        <v>64</v>
      </c>
      <c r="F107" s="171"/>
      <c r="G107" s="128">
        <f t="shared" si="8"/>
        <v>-0.0354166666666665</v>
      </c>
      <c r="I107" s="135">
        <v>13</v>
      </c>
      <c r="J107" s="119" t="str">
        <f>$C$107</f>
        <v>a rider 18</v>
      </c>
      <c r="K107" s="112">
        <f>$G$107</f>
        <v>-0.0354166666666665</v>
      </c>
      <c r="L107" s="113">
        <f t="shared" si="11"/>
        <v>-0.0354166666666665</v>
      </c>
      <c r="M107" s="113">
        <f t="shared" si="9"/>
        <v>-0.0354166666666665</v>
      </c>
      <c r="N107" s="114">
        <f t="shared" si="10"/>
        <v>-10.235294117647106</v>
      </c>
    </row>
    <row r="108" spans="1:14" ht="12.75">
      <c r="A108" s="102">
        <v>0.0357638888888887</v>
      </c>
      <c r="B108" s="99">
        <v>17</v>
      </c>
      <c r="C108" s="122" t="str">
        <f>'A - raw data'!B$21</f>
        <v>a rider 17</v>
      </c>
      <c r="D108" s="122" t="str">
        <f>'A - raw data'!C$21</f>
        <v>Club</v>
      </c>
      <c r="E108" s="63" t="s">
        <v>64</v>
      </c>
      <c r="F108" s="171"/>
      <c r="G108" s="128">
        <f t="shared" si="8"/>
        <v>-0.0357638888888887</v>
      </c>
      <c r="I108" s="135">
        <v>14</v>
      </c>
      <c r="J108" s="119" t="str">
        <f>$C$108</f>
        <v>a rider 17</v>
      </c>
      <c r="K108" s="112">
        <f>$G$108</f>
        <v>-0.0357638888888887</v>
      </c>
      <c r="L108" s="113">
        <f t="shared" si="11"/>
        <v>-0.0357638888888887</v>
      </c>
      <c r="M108" s="113">
        <f t="shared" si="9"/>
        <v>-0.0357638888888887</v>
      </c>
      <c r="N108" s="114">
        <f t="shared" si="10"/>
        <v>-10.135922330097141</v>
      </c>
    </row>
    <row r="109" spans="1:14" ht="12.75">
      <c r="A109" s="102">
        <v>0.0361111111111109</v>
      </c>
      <c r="B109" s="99">
        <v>16</v>
      </c>
      <c r="C109" s="122" t="str">
        <f>'A - raw data'!B$20</f>
        <v>a rider 16</v>
      </c>
      <c r="D109" s="122" t="str">
        <f>'A - raw data'!C$20</f>
        <v>Club</v>
      </c>
      <c r="E109" s="63" t="s">
        <v>64</v>
      </c>
      <c r="F109" s="171"/>
      <c r="G109" s="128">
        <f t="shared" si="8"/>
        <v>-0.0361111111111109</v>
      </c>
      <c r="I109" s="135">
        <v>15</v>
      </c>
      <c r="J109" s="119" t="str">
        <f>$C$109</f>
        <v>a rider 16</v>
      </c>
      <c r="K109" s="112">
        <f>$G$109</f>
        <v>-0.0361111111111109</v>
      </c>
      <c r="L109" s="113">
        <f t="shared" si="11"/>
        <v>-0.0361111111111109</v>
      </c>
      <c r="M109" s="113">
        <f t="shared" si="9"/>
        <v>-0.0361111111111109</v>
      </c>
      <c r="N109" s="114">
        <f t="shared" si="10"/>
        <v>-10.038461538461597</v>
      </c>
    </row>
    <row r="110" spans="1:14" ht="12.75">
      <c r="A110" s="102">
        <v>0.0364583333333332</v>
      </c>
      <c r="B110" s="99">
        <v>15</v>
      </c>
      <c r="C110" s="122" t="str">
        <f>'A - raw data'!B$19</f>
        <v>a rider 15</v>
      </c>
      <c r="D110" s="122" t="str">
        <f>'A - raw data'!C$19</f>
        <v>Club</v>
      </c>
      <c r="E110" s="63" t="s">
        <v>64</v>
      </c>
      <c r="F110" s="171"/>
      <c r="G110" s="128">
        <f t="shared" si="8"/>
        <v>-0.0364583333333332</v>
      </c>
      <c r="I110" s="135">
        <v>16</v>
      </c>
      <c r="J110" s="119" t="str">
        <f>$C$110</f>
        <v>a rider 15</v>
      </c>
      <c r="K110" s="112">
        <f>$G$110</f>
        <v>-0.0364583333333332</v>
      </c>
      <c r="L110" s="113">
        <f t="shared" si="11"/>
        <v>-0.0364583333333332</v>
      </c>
      <c r="M110" s="113">
        <f t="shared" si="9"/>
        <v>-0.0364583333333332</v>
      </c>
      <c r="N110" s="114">
        <f t="shared" si="10"/>
        <v>-9.94285714285718</v>
      </c>
    </row>
    <row r="111" spans="1:14" ht="12.75">
      <c r="A111" s="102">
        <v>0.0368055555555554</v>
      </c>
      <c r="B111" s="99">
        <v>14</v>
      </c>
      <c r="C111" s="122" t="str">
        <f>'A - raw data'!B$18</f>
        <v>a rider 14</v>
      </c>
      <c r="D111" s="122" t="str">
        <f>'A - raw data'!C$18</f>
        <v>Club</v>
      </c>
      <c r="E111" s="63" t="s">
        <v>64</v>
      </c>
      <c r="F111" s="171"/>
      <c r="G111" s="128">
        <f t="shared" si="8"/>
        <v>-0.0368055555555554</v>
      </c>
      <c r="I111" s="135">
        <v>17</v>
      </c>
      <c r="J111" s="119" t="str">
        <f>$C$111</f>
        <v>a rider 14</v>
      </c>
      <c r="K111" s="112">
        <f>$G$111</f>
        <v>-0.0368055555555554</v>
      </c>
      <c r="L111" s="113">
        <f t="shared" si="11"/>
        <v>-0.0368055555555554</v>
      </c>
      <c r="M111" s="113">
        <f t="shared" si="9"/>
        <v>-0.0368055555555554</v>
      </c>
      <c r="N111" s="114">
        <f t="shared" si="10"/>
        <v>-9.849056603773626</v>
      </c>
    </row>
    <row r="112" spans="1:14" ht="12.75">
      <c r="A112" s="102">
        <v>0.0371527777777776</v>
      </c>
      <c r="B112" s="99">
        <v>13</v>
      </c>
      <c r="C112" s="122" t="str">
        <f>'A - raw data'!B$17</f>
        <v>a rider 13</v>
      </c>
      <c r="D112" s="122" t="str">
        <f>'A - raw data'!C$17</f>
        <v>Club</v>
      </c>
      <c r="E112" s="63" t="s">
        <v>64</v>
      </c>
      <c r="F112" s="171"/>
      <c r="G112" s="128">
        <f t="shared" si="8"/>
        <v>-0.0371527777777776</v>
      </c>
      <c r="I112" s="135">
        <v>18</v>
      </c>
      <c r="J112" s="119" t="str">
        <f>$C$112</f>
        <v>a rider 13</v>
      </c>
      <c r="K112" s="112">
        <f>$G$112</f>
        <v>-0.0371527777777776</v>
      </c>
      <c r="L112" s="113">
        <f t="shared" si="11"/>
        <v>-0.0371527777777776</v>
      </c>
      <c r="M112" s="113">
        <f t="shared" si="9"/>
        <v>-0.0371527777777776</v>
      </c>
      <c r="N112" s="114">
        <f t="shared" si="10"/>
        <v>-9.757009345794438</v>
      </c>
    </row>
    <row r="113" spans="1:14" ht="12.75">
      <c r="A113" s="102">
        <v>0.0374999999999998</v>
      </c>
      <c r="B113" s="99">
        <v>12</v>
      </c>
      <c r="C113" s="122" t="str">
        <f>'A - raw data'!B$16</f>
        <v>a rider 12</v>
      </c>
      <c r="D113" s="122" t="str">
        <f>'A - raw data'!C$16</f>
        <v>Club</v>
      </c>
      <c r="E113" s="63" t="s">
        <v>64</v>
      </c>
      <c r="F113" s="171"/>
      <c r="G113" s="128">
        <f t="shared" si="8"/>
        <v>-0.0374999999999998</v>
      </c>
      <c r="I113" s="135">
        <v>19</v>
      </c>
      <c r="J113" s="119" t="str">
        <f>$C$113</f>
        <v>a rider 12</v>
      </c>
      <c r="K113" s="112">
        <f>$G$113</f>
        <v>-0.0374999999999998</v>
      </c>
      <c r="L113" s="113">
        <f t="shared" si="11"/>
        <v>-0.0374999999999998</v>
      </c>
      <c r="M113" s="113">
        <f t="shared" si="9"/>
        <v>-0.0374999999999998</v>
      </c>
      <c r="N113" s="114">
        <f t="shared" si="10"/>
        <v>-9.666666666666718</v>
      </c>
    </row>
    <row r="114" spans="1:14" ht="12.75">
      <c r="A114" s="102">
        <v>0.037847222222222</v>
      </c>
      <c r="B114" s="99">
        <v>11</v>
      </c>
      <c r="C114" s="122" t="str">
        <f>'A - raw data'!B$15</f>
        <v>Jarryd Jones</v>
      </c>
      <c r="D114" s="122" t="str">
        <f>'A - raw data'!C$15</f>
        <v>Warragul</v>
      </c>
      <c r="E114" s="63" t="s">
        <v>64</v>
      </c>
      <c r="F114" s="171"/>
      <c r="G114" s="128">
        <f t="shared" si="8"/>
        <v>-0.037847222222222</v>
      </c>
      <c r="I114" s="135">
        <v>20</v>
      </c>
      <c r="J114" s="119" t="str">
        <f>$C$114</f>
        <v>Jarryd Jones</v>
      </c>
      <c r="K114" s="112">
        <f>$G$114</f>
        <v>-0.037847222222222</v>
      </c>
      <c r="L114" s="113">
        <f t="shared" si="11"/>
        <v>-0.037847222222222</v>
      </c>
      <c r="M114" s="113">
        <f t="shared" si="9"/>
        <v>-0.037847222222222</v>
      </c>
      <c r="N114" s="114">
        <f t="shared" si="10"/>
        <v>-9.577981651376204</v>
      </c>
    </row>
    <row r="115" spans="1:14" ht="12.75">
      <c r="A115" s="102">
        <v>0.0381944444444443</v>
      </c>
      <c r="B115" s="99">
        <v>10</v>
      </c>
      <c r="C115" s="122" t="str">
        <f>'A - raw data'!B$14</f>
        <v>Jason Laird</v>
      </c>
      <c r="D115" s="122" t="str">
        <f>'A - raw data'!C$14</f>
        <v>LaTrobe City</v>
      </c>
      <c r="E115" s="63" t="s">
        <v>64</v>
      </c>
      <c r="F115" s="171"/>
      <c r="G115" s="128">
        <f t="shared" si="8"/>
        <v>-0.0381944444444443</v>
      </c>
      <c r="I115" s="135">
        <v>21</v>
      </c>
      <c r="J115" s="119" t="str">
        <f>$C$115</f>
        <v>Jason Laird</v>
      </c>
      <c r="K115" s="112">
        <f>$G$115</f>
        <v>-0.0381944444444443</v>
      </c>
      <c r="L115" s="113">
        <f t="shared" si="11"/>
        <v>-0.0381944444444443</v>
      </c>
      <c r="M115" s="113">
        <f t="shared" si="9"/>
        <v>-0.0381944444444443</v>
      </c>
      <c r="N115" s="114">
        <f t="shared" si="10"/>
        <v>-9.490909090909126</v>
      </c>
    </row>
    <row r="116" spans="1:14" ht="12.75">
      <c r="A116" s="102">
        <v>0.0385416666666665</v>
      </c>
      <c r="B116" s="99">
        <v>9</v>
      </c>
      <c r="C116" s="122" t="str">
        <f>'A - raw data'!B$13</f>
        <v>Troy Warren</v>
      </c>
      <c r="D116" s="122" t="str">
        <f>'A - raw data'!C$13</f>
        <v>LaTrobe City</v>
      </c>
      <c r="E116" s="63" t="s">
        <v>64</v>
      </c>
      <c r="F116" s="171"/>
      <c r="G116" s="128">
        <f t="shared" si="8"/>
        <v>-0.0385416666666665</v>
      </c>
      <c r="I116" s="135">
        <v>22</v>
      </c>
      <c r="J116" s="119" t="str">
        <f>$C$116</f>
        <v>Troy Warren</v>
      </c>
      <c r="K116" s="112">
        <f>$G$116</f>
        <v>-0.0385416666666665</v>
      </c>
      <c r="L116" s="113">
        <f t="shared" si="11"/>
        <v>-0.0385416666666665</v>
      </c>
      <c r="M116" s="113">
        <f t="shared" si="9"/>
        <v>-0.0385416666666665</v>
      </c>
      <c r="N116" s="114">
        <f t="shared" si="10"/>
        <v>-9.405405405405444</v>
      </c>
    </row>
    <row r="117" spans="1:14" ht="12.75">
      <c r="A117" s="102">
        <v>0.0388888888888887</v>
      </c>
      <c r="B117" s="99">
        <v>8</v>
      </c>
      <c r="C117" s="122" t="str">
        <f>'A - raw data'!B$12</f>
        <v>Ronald Purtle</v>
      </c>
      <c r="D117" s="122" t="str">
        <f>'A - raw data'!C$12</f>
        <v>LaTrobe City</v>
      </c>
      <c r="E117" s="63" t="s">
        <v>64</v>
      </c>
      <c r="F117" s="171"/>
      <c r="G117" s="128">
        <f t="shared" si="8"/>
        <v>-0.0388888888888887</v>
      </c>
      <c r="I117" s="135">
        <v>23</v>
      </c>
      <c r="J117" s="119" t="str">
        <f>$C$117</f>
        <v>Ronald Purtle</v>
      </c>
      <c r="K117" s="112">
        <f>$G$117</f>
        <v>-0.0388888888888887</v>
      </c>
      <c r="L117" s="113">
        <f t="shared" si="11"/>
        <v>-0.0388888888888887</v>
      </c>
      <c r="M117" s="113">
        <f t="shared" si="9"/>
        <v>-0.0388888888888887</v>
      </c>
      <c r="N117" s="114">
        <f t="shared" si="10"/>
        <v>-9.321428571428616</v>
      </c>
    </row>
    <row r="118" spans="1:14" ht="12.75">
      <c r="A118" s="102">
        <v>0.0392361111111109</v>
      </c>
      <c r="B118" s="99">
        <v>7</v>
      </c>
      <c r="C118" s="122" t="str">
        <f>'A - raw data'!B$11</f>
        <v>Stuart Smith</v>
      </c>
      <c r="D118" s="122" t="str">
        <f>'A - raw data'!C$11</f>
        <v>LaTrobe City</v>
      </c>
      <c r="E118" s="63" t="s">
        <v>64</v>
      </c>
      <c r="F118" s="171"/>
      <c r="G118" s="128">
        <f t="shared" si="8"/>
        <v>-0.0392361111111109</v>
      </c>
      <c r="I118" s="135">
        <v>24</v>
      </c>
      <c r="J118" s="119" t="str">
        <f>$C$118</f>
        <v>Stuart Smith</v>
      </c>
      <c r="K118" s="112">
        <f>$G$118</f>
        <v>-0.0392361111111109</v>
      </c>
      <c r="L118" s="113">
        <f t="shared" si="11"/>
        <v>-0.0392361111111109</v>
      </c>
      <c r="M118" s="113">
        <f t="shared" si="9"/>
        <v>-0.0392361111111109</v>
      </c>
      <c r="N118" s="114">
        <f t="shared" si="10"/>
        <v>-9.238938053097394</v>
      </c>
    </row>
    <row r="119" spans="1:14" ht="12.75">
      <c r="A119" s="102">
        <v>0.0395833333333332</v>
      </c>
      <c r="B119" s="99">
        <v>6</v>
      </c>
      <c r="C119" s="122" t="str">
        <f>'A - raw data'!B$10</f>
        <v>Brett Van Berkel</v>
      </c>
      <c r="D119" s="122" t="str">
        <f>'A - raw data'!C$10</f>
        <v>LaTrobe City</v>
      </c>
      <c r="E119" s="63" t="s">
        <v>64</v>
      </c>
      <c r="F119" s="171"/>
      <c r="G119" s="128">
        <f t="shared" si="8"/>
        <v>-0.0395833333333332</v>
      </c>
      <c r="I119" s="135">
        <v>25</v>
      </c>
      <c r="J119" s="119" t="str">
        <f>$C$119</f>
        <v>Brett Van Berkel</v>
      </c>
      <c r="K119" s="112">
        <f>$G$119</f>
        <v>-0.0395833333333332</v>
      </c>
      <c r="L119" s="113">
        <f t="shared" si="11"/>
        <v>-0.0395833333333332</v>
      </c>
      <c r="M119" s="113">
        <f t="shared" si="9"/>
        <v>-0.0395833333333332</v>
      </c>
      <c r="N119" s="114">
        <f t="shared" si="10"/>
        <v>-9.157894736842135</v>
      </c>
    </row>
    <row r="120" spans="1:14" ht="12.75">
      <c r="A120" s="102">
        <v>0.0399305555555554</v>
      </c>
      <c r="B120" s="99">
        <v>5</v>
      </c>
      <c r="C120" s="122" t="str">
        <f>'A - raw data'!B$9</f>
        <v>James Timmer-Arends</v>
      </c>
      <c r="D120" s="122" t="str">
        <f>'A - raw data'!C$9</f>
        <v>LaTrobe City</v>
      </c>
      <c r="E120" s="63" t="s">
        <v>64</v>
      </c>
      <c r="F120" s="171"/>
      <c r="G120" s="128">
        <f t="shared" si="8"/>
        <v>-0.0399305555555554</v>
      </c>
      <c r="I120" s="135">
        <v>26</v>
      </c>
      <c r="J120" s="119" t="str">
        <f>$C$120</f>
        <v>James Timmer-Arends</v>
      </c>
      <c r="K120" s="112">
        <f>$G$120</f>
        <v>-0.0399305555555554</v>
      </c>
      <c r="L120" s="113">
        <f t="shared" si="11"/>
        <v>-0.0399305555555554</v>
      </c>
      <c r="M120" s="113">
        <f t="shared" si="9"/>
        <v>-0.0399305555555554</v>
      </c>
      <c r="N120" s="114">
        <f t="shared" si="10"/>
        <v>-9.078260869565252</v>
      </c>
    </row>
    <row r="121" spans="1:14" ht="12.75">
      <c r="A121" s="102">
        <v>0.0402777777777776</v>
      </c>
      <c r="B121" s="99">
        <v>4</v>
      </c>
      <c r="C121" s="122" t="str">
        <f>'A - raw data'!B$8</f>
        <v>Jason Strickland</v>
      </c>
      <c r="D121" s="122" t="str">
        <f>'A - raw data'!C$8</f>
        <v>LaTrobe City</v>
      </c>
      <c r="E121" s="63" t="s">
        <v>64</v>
      </c>
      <c r="F121" s="171"/>
      <c r="G121" s="128">
        <f t="shared" si="8"/>
        <v>-0.0402777777777776</v>
      </c>
      <c r="I121" s="135">
        <v>27</v>
      </c>
      <c r="J121" s="119" t="str">
        <f>$C$121</f>
        <v>Jason Strickland</v>
      </c>
      <c r="K121" s="112">
        <f>$G$121</f>
        <v>-0.0402777777777776</v>
      </c>
      <c r="L121" s="113">
        <f t="shared" si="11"/>
        <v>-0.0402777777777776</v>
      </c>
      <c r="M121" s="113">
        <f t="shared" si="9"/>
        <v>-0.0402777777777776</v>
      </c>
      <c r="N121" s="114">
        <f t="shared" si="10"/>
        <v>-9.000000000000039</v>
      </c>
    </row>
    <row r="122" spans="1:14" ht="12.75">
      <c r="A122" s="102">
        <v>0.0406249999999998</v>
      </c>
      <c r="B122" s="99">
        <v>3</v>
      </c>
      <c r="C122" s="122" t="str">
        <f>'A - raw data'!B$7</f>
        <v>Daniel Gaffa</v>
      </c>
      <c r="D122" s="122" t="str">
        <f>'A - raw data'!C$7</f>
        <v>LaTrobe City</v>
      </c>
      <c r="E122" s="63" t="s">
        <v>64</v>
      </c>
      <c r="F122" s="171"/>
      <c r="G122" s="128">
        <f t="shared" si="8"/>
        <v>-0.0406249999999998</v>
      </c>
      <c r="I122" s="135">
        <v>28</v>
      </c>
      <c r="J122" s="119" t="str">
        <f>$C$122</f>
        <v>Daniel Gaffa</v>
      </c>
      <c r="K122" s="112">
        <f>$G$122</f>
        <v>-0.0406249999999998</v>
      </c>
      <c r="L122" s="113">
        <f t="shared" si="11"/>
        <v>-0.0406249999999998</v>
      </c>
      <c r="M122" s="113">
        <f t="shared" si="9"/>
        <v>-0.0406249999999998</v>
      </c>
      <c r="N122" s="114">
        <f t="shared" si="10"/>
        <v>-8.923076923076966</v>
      </c>
    </row>
    <row r="123" spans="1:14" ht="12.75">
      <c r="A123" s="102">
        <v>0.040972222222222</v>
      </c>
      <c r="B123" s="99">
        <v>2</v>
      </c>
      <c r="C123" s="122" t="str">
        <f>'A - raw data'!B$6</f>
        <v>Samuel Beveridge</v>
      </c>
      <c r="D123" s="122" t="str">
        <f>'A - raw data'!C$6</f>
        <v>LaTrobe City</v>
      </c>
      <c r="E123" s="63" t="s">
        <v>64</v>
      </c>
      <c r="F123" s="171"/>
      <c r="G123" s="128">
        <f t="shared" si="8"/>
        <v>-0.040972222222222</v>
      </c>
      <c r="I123" s="135">
        <v>29</v>
      </c>
      <c r="J123" s="119" t="str">
        <f>$C$123</f>
        <v>Samuel Beveridge</v>
      </c>
      <c r="K123" s="112">
        <f>$G$123</f>
        <v>-0.040972222222222</v>
      </c>
      <c r="L123" s="113">
        <f t="shared" si="11"/>
        <v>-0.040972222222222</v>
      </c>
      <c r="M123" s="113">
        <f t="shared" si="9"/>
        <v>-0.040972222222222</v>
      </c>
      <c r="N123" s="114">
        <f t="shared" si="10"/>
        <v>-8.847457627118692</v>
      </c>
    </row>
    <row r="124" spans="1:14" ht="13.5" thickBot="1">
      <c r="A124" s="103">
        <v>0.0413194444444443</v>
      </c>
      <c r="B124" s="104">
        <v>1</v>
      </c>
      <c r="C124" s="124" t="str">
        <f>'A - raw data'!B$5</f>
        <v>Brenton Jones</v>
      </c>
      <c r="D124" s="124" t="str">
        <f>'A - raw data'!C$5</f>
        <v>Warragul</v>
      </c>
      <c r="E124" s="65" t="s">
        <v>64</v>
      </c>
      <c r="F124" s="174"/>
      <c r="G124" s="131">
        <f t="shared" si="8"/>
        <v>-0.0413194444444443</v>
      </c>
      <c r="I124" s="136">
        <v>30</v>
      </c>
      <c r="J124" s="133" t="str">
        <f>$C$124</f>
        <v>Brenton Jones</v>
      </c>
      <c r="K124" s="115">
        <f>$G$124</f>
        <v>-0.0413194444444443</v>
      </c>
      <c r="L124" s="116">
        <f t="shared" si="11"/>
        <v>-0.0413194444444443</v>
      </c>
      <c r="M124" s="116">
        <f t="shared" si="9"/>
        <v>-0.0413194444444443</v>
      </c>
      <c r="N124" s="117">
        <f t="shared" si="10"/>
        <v>-8.77310924369751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2012-06-10T11:22:38Z</cp:lastPrinted>
  <dcterms:created xsi:type="dcterms:W3CDTF">2012-06-08T11:29:15Z</dcterms:created>
  <dcterms:modified xsi:type="dcterms:W3CDTF">2012-06-13T07:57:43Z</dcterms:modified>
  <cp:category/>
  <cp:version/>
  <cp:contentType/>
  <cp:contentStatus/>
</cp:coreProperties>
</file>